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<sst xmlns="http://schemas.openxmlformats.org/spreadsheetml/2006/main" count="46" uniqueCount="20">
  <si>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</si>
  <si>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</si>
  <si>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</si>
  <si>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</si>
  <si>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</si>
  <si>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</si>
  <si>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</si>
  <si>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</si>
  <si>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</si>
  <si>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</si>
  <si>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</si>
  <si>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</si>
  <si>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</si>
  <si>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</si>
  <si>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</si>
  <si>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</si>
  <si>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MIN</t>
  </si>
  <si>
    <t>MAX</t>
  </si>
  <si>
    <t>Log K</t>
  </si>
  <si>
    <t>Geometric Mean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</si>
</sst>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5" borderId="0" xfId="0" applyFill="1" applyAlignment="1">
      <alignment/>
    </xf>
    <xf numFmtId="11" fontId="0" fillId="5" borderId="0" xfId="0" applyNumberFormat="1" applyFill="1" applyAlignment="1">
      <alignment/>
    </xf>
    <xf numFmtId="11" fontId="0" fillId="0" borderId="0" xfId="0" applyNumberFormat="1" applyAlignment="1">
      <alignment/>
    </xf>
    <xf numFmtId="0" fontId="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0">
                  <c:v>100</c:v>
                </c:pt>
                <c:pt idx="1">
                  <c:v>99.45411085473346</c:v>
                </c:pt>
                <c:pt idx="2">
                  <c:v>97.97933256769862</c:v>
                </c:pt>
                <c:pt idx="3">
                  <c:v>95.84939646170828</c:v>
                </c:pt>
                <c:pt idx="4">
                  <c:v>95.04549559059154</c:v>
                </c:pt>
                <c:pt idx="5">
                  <c:v>94.31848363425229</c:v>
                </c:pt>
                <c:pt idx="6">
                  <c:v>93.75515800532324</c:v>
                </c:pt>
                <c:pt idx="7">
                  <c:v>92.66492419267193</c:v>
                </c:pt>
                <c:pt idx="8">
                  <c:v>91.53991775209509</c:v>
                </c:pt>
                <c:pt idx="9">
                  <c:v>90.95712207941473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0">
                  <c:v>100</c:v>
                </c:pt>
                <c:pt idx="1">
                  <c:v>99.25206802961165</c:v>
                </c:pt>
                <c:pt idx="2">
                  <c:v>98.48900736796304</c:v>
                </c:pt>
                <c:pt idx="3">
                  <c:v>96.35444583763528</c:v>
                </c:pt>
                <c:pt idx="4">
                  <c:v>94.95718375325922</c:v>
                </c:pt>
                <c:pt idx="5">
                  <c:v>94.14977780300025</c:v>
                </c:pt>
                <c:pt idx="6">
                  <c:v>93.88091952492422</c:v>
                </c:pt>
                <c:pt idx="7">
                  <c:v>93.11013183826545</c:v>
                </c:pt>
                <c:pt idx="8">
                  <c:v>91.59266686426467</c:v>
                </c:pt>
                <c:pt idx="9">
                  <c:v>90.65211637595517</c:v>
                </c:pt>
                <c:pt idx="10">
                  <c:v>90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99.26332309445958</c:v>
                </c:pt>
                <c:pt idx="2">
                  <c:v>97.78896752616005</c:v>
                </c:pt>
                <c:pt idx="3">
                  <c:v>95.63816255271178</c:v>
                </c:pt>
                <c:pt idx="4">
                  <c:v>95.15896200216379</c:v>
                </c:pt>
                <c:pt idx="5">
                  <c:v>94.33204073425946</c:v>
                </c:pt>
                <c:pt idx="6">
                  <c:v>93.70125502108792</c:v>
                </c:pt>
                <c:pt idx="7">
                  <c:v>92.58773651015889</c:v>
                </c:pt>
                <c:pt idx="8">
                  <c:v>91.21606234938062</c:v>
                </c:pt>
                <c:pt idx="9">
                  <c:v>90.5820524794746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99.14346638974523</c:v>
                </c:pt>
                <c:pt idx="2">
                  <c:v>97.47892583784744</c:v>
                </c:pt>
                <c:pt idx="3">
                  <c:v>95.74615742982748</c:v>
                </c:pt>
                <c:pt idx="4">
                  <c:v>95.12391100084976</c:v>
                </c:pt>
                <c:pt idx="5">
                  <c:v>94.10525949597724</c:v>
                </c:pt>
                <c:pt idx="6">
                  <c:v>93.5253960216504</c:v>
                </c:pt>
                <c:pt idx="7">
                  <c:v>92.69947309065348</c:v>
                </c:pt>
                <c:pt idx="8">
                  <c:v>91.33258892677249</c:v>
                </c:pt>
                <c:pt idx="9">
                  <c:v>90.44105398428253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98.70747103672586</c:v>
                </c:pt>
                <c:pt idx="2">
                  <c:v>97.2659011282893</c:v>
                </c:pt>
                <c:pt idx="3">
                  <c:v>95.99547226550942</c:v>
                </c:pt>
                <c:pt idx="4">
                  <c:v>95.37727296893436</c:v>
                </c:pt>
                <c:pt idx="5">
                  <c:v>94.35608901199811</c:v>
                </c:pt>
                <c:pt idx="6">
                  <c:v>93.5776233959967</c:v>
                </c:pt>
                <c:pt idx="7">
                  <c:v>92.65070536025353</c:v>
                </c:pt>
                <c:pt idx="8">
                  <c:v>91.34635639280974</c:v>
                </c:pt>
                <c:pt idx="9">
                  <c:v>90.54697313167462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100</c:v>
                </c:pt>
                <c:pt idx="1">
                  <c:v>98.48786792823321</c:v>
                </c:pt>
                <c:pt idx="2">
                  <c:v>97.21512790805988</c:v>
                </c:pt>
                <c:pt idx="3">
                  <c:v>96.28169273671963</c:v>
                </c:pt>
                <c:pt idx="4">
                  <c:v>95.69753394837788</c:v>
                </c:pt>
                <c:pt idx="5">
                  <c:v>94.57755769292451</c:v>
                </c:pt>
                <c:pt idx="6">
                  <c:v>93.4700032347737</c:v>
                </c:pt>
                <c:pt idx="7">
                  <c:v>92.72536691640401</c:v>
                </c:pt>
                <c:pt idx="8">
                  <c:v>91.58831081175785</c:v>
                </c:pt>
                <c:pt idx="9">
                  <c:v>90.66146875467437</c:v>
                </c:pt>
                <c:pt idx="10">
                  <c:v>90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100</c:v>
                </c:pt>
                <c:pt idx="1">
                  <c:v>98.53602874415172</c:v>
                </c:pt>
                <c:pt idx="2">
                  <c:v>97.15598823329772</c:v>
                </c:pt>
                <c:pt idx="3">
                  <c:v>96.43433788012427</c:v>
                </c:pt>
                <c:pt idx="4">
                  <c:v>95.61332780183942</c:v>
                </c:pt>
                <c:pt idx="5">
                  <c:v>94.71046361547343</c:v>
                </c:pt>
                <c:pt idx="6">
                  <c:v>93.78135632392349</c:v>
                </c:pt>
                <c:pt idx="7">
                  <c:v>93.09089921901418</c:v>
                </c:pt>
                <c:pt idx="8">
                  <c:v>92.3846211213117</c:v>
                </c:pt>
                <c:pt idx="9">
                  <c:v>91.02190893047377</c:v>
                </c:pt>
                <c:pt idx="10">
                  <c:v>90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100</c:v>
                </c:pt>
                <c:pt idx="1">
                  <c:v>98.33165899542603</c:v>
                </c:pt>
                <c:pt idx="2">
                  <c:v>97.42713077953624</c:v>
                </c:pt>
                <c:pt idx="3">
                  <c:v>96.73302500010671</c:v>
                </c:pt>
                <c:pt idx="4">
                  <c:v>95.68941652661007</c:v>
                </c:pt>
                <c:pt idx="5">
                  <c:v>94.94963835082861</c:v>
                </c:pt>
                <c:pt idx="6">
                  <c:v>94.0184111465945</c:v>
                </c:pt>
                <c:pt idx="7">
                  <c:v>92.77951414867616</c:v>
                </c:pt>
                <c:pt idx="8">
                  <c:v>92.42270241961707</c:v>
                </c:pt>
                <c:pt idx="9">
                  <c:v>91.0929579709809</c:v>
                </c:pt>
                <c:pt idx="10">
                  <c:v>90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100</c:v>
                </c:pt>
                <c:pt idx="1">
                  <c:v>98.7852502092973</c:v>
                </c:pt>
                <c:pt idx="2">
                  <c:v>97.42208788574754</c:v>
                </c:pt>
                <c:pt idx="3">
                  <c:v>96.48994111979931</c:v>
                </c:pt>
                <c:pt idx="4">
                  <c:v>95.51752738246189</c:v>
                </c:pt>
                <c:pt idx="5">
                  <c:v>94.96078653415415</c:v>
                </c:pt>
                <c:pt idx="6">
                  <c:v>94.56310321626717</c:v>
                </c:pt>
                <c:pt idx="7">
                  <c:v>93.10979479325718</c:v>
                </c:pt>
                <c:pt idx="8">
                  <c:v>91.85927613532219</c:v>
                </c:pt>
                <c:pt idx="9">
                  <c:v>90.74425413487688</c:v>
                </c:pt>
                <c:pt idx="10">
                  <c:v>90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100</c:v>
                </c:pt>
                <c:pt idx="1">
                  <c:v>99.29328878264123</c:v>
                </c:pt>
                <c:pt idx="2">
                  <c:v>98.08136261248707</c:v>
                </c:pt>
                <c:pt idx="3">
                  <c:v>96.82773894979317</c:v>
                </c:pt>
                <c:pt idx="4">
                  <c:v>95.7069561000713</c:v>
                </c:pt>
                <c:pt idx="5">
                  <c:v>94.9823867759829</c:v>
                </c:pt>
                <c:pt idx="6">
                  <c:v>94.54734954002815</c:v>
                </c:pt>
                <c:pt idx="7">
                  <c:v>92.9740476014628</c:v>
                </c:pt>
                <c:pt idx="8">
                  <c:v>91.35822800794867</c:v>
                </c:pt>
                <c:pt idx="9">
                  <c:v>90.70308507252753</c:v>
                </c:pt>
                <c:pt idx="10">
                  <c:v>90</c:v>
                </c:pt>
              </c:numCache>
            </c:numRef>
          </c:val>
        </c:ser>
        <c:axId val="59272790"/>
        <c:axId val="18685559"/>
        <c:axId val="43177160"/>
      </c:surface3DChart>
      <c:catAx>
        <c:axId val="59272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685559"/>
        <c:crosses val="autoZero"/>
        <c:auto val="1"/>
        <c:lblOffset val="100"/>
        <c:noMultiLvlLbl val="0"/>
      </c:catAx>
      <c:valAx>
        <c:axId val="18685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72790"/>
        <c:crossesAt val="1"/>
        <c:crossBetween val="between"/>
        <c:dispUnits/>
      </c:valAx>
      <c:serAx>
        <c:axId val="4317716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86855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66675</xdr:rowOff>
    </xdr:from>
    <xdr:to>
      <xdr:col>31</xdr:col>
      <xdr:colOff>47625</xdr:colOff>
      <xdr:row>16</xdr:row>
      <xdr:rowOff>47625</xdr:rowOff>
    </xdr:to>
    <xdr:graphicFrame>
      <xdr:nvGraphicFramePr>
        <xdr:cNvPr id="1" name="Chart 2"/>
        <xdr:cNvGraphicFramePr/>
      </xdr:nvGraphicFramePr>
      <xdr:xfrm>
        <a:off x="7810500" y="666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zoomScale="75" zoomScaleNormal="75" workbookViewId="0" topLeftCell="A22">
      <selection activeCell="N48" sqref="N48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38" width="5.7109375" style="0" customWidth="1"/>
    <col min="39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>
        <v>10</v>
      </c>
      <c r="N3" s="10" t="s">
        <v>14</v>
      </c>
      <c r="O3" t="s">
        <v>13</v>
      </c>
    </row>
    <row r="4" ht="24.75" customHeight="1" thickBot="1"/>
    <row r="5" spans="1:13" ht="24.75" customHeight="1" thickTop="1">
      <c r="A5" t="s">
        <v>1</v>
      </c>
      <c r="C5" s="3"/>
      <c r="D5" s="24"/>
      <c r="E5" s="24"/>
      <c r="F5" s="24"/>
      <c r="G5" s="24"/>
      <c r="H5" s="24"/>
      <c r="I5" s="24"/>
      <c r="J5" s="24"/>
      <c r="K5" s="24"/>
      <c r="L5" s="24"/>
      <c r="M5" s="12"/>
    </row>
    <row r="6" spans="2:14" ht="24.75" customHeight="1">
      <c r="B6" s="10">
        <f>D19*$J$3*(C6-D6)/$J$3</f>
        <v>1070.7843501597965</v>
      </c>
      <c r="C6" s="11">
        <v>100</v>
      </c>
      <c r="D6" s="16">
        <f aca="true" t="shared" si="0" ref="D6:L6">(E6*(2/(1/D19+1/E19))+C6*(2/(1/D19+1/C19))+D7*(2/(1/D19+1/D20))+AB19+P19*$J$3*$J$3)/((2/(1/D19+1/E19))+(2/(1/D19+1/C19))+(2/(1/D19+1/D20)))</f>
        <v>98.36445364894544</v>
      </c>
      <c r="E6" s="16">
        <f t="shared" si="0"/>
        <v>96.6635994588333</v>
      </c>
      <c r="F6" s="16">
        <f t="shared" si="0"/>
        <v>96.1808590351598</v>
      </c>
      <c r="G6" s="16">
        <f t="shared" si="0"/>
        <v>95.41947772425071</v>
      </c>
      <c r="H6" s="16">
        <f t="shared" si="0"/>
        <v>94.64774982296866</v>
      </c>
      <c r="I6" s="16">
        <f t="shared" si="0"/>
        <v>93.31181305216782</v>
      </c>
      <c r="J6" s="16">
        <f t="shared" si="0"/>
        <v>91.79724200659167</v>
      </c>
      <c r="K6" s="16">
        <f t="shared" si="0"/>
        <v>91.37665959811937</v>
      </c>
      <c r="L6" s="16">
        <f t="shared" si="0"/>
        <v>90.77934283339918</v>
      </c>
      <c r="M6" s="12">
        <v>90</v>
      </c>
      <c r="N6" s="10">
        <f>L19*$J$3*(L6-M6)/$J$3</f>
        <v>4679.6955139372</v>
      </c>
    </row>
    <row r="7" spans="2:14" ht="24.75" customHeight="1">
      <c r="B7" s="10">
        <f aca="true" t="shared" si="1" ref="B7:B15">D20*$J$3*(C7-D7)/$J$3</f>
        <v>4443.457934093615</v>
      </c>
      <c r="C7" s="11">
        <v>100</v>
      </c>
      <c r="D7" s="16">
        <f aca="true" t="shared" si="2" ref="D7:L14">(E7*(2/(1/D20+1/E20))+D6*(2/(1/D20+1/D19))+C7*(2/(1/D20+1/C20))+D8*(2/(1/D20+1/D21))+AB20+P20*$J$3*$J$3)/((2/(1/D20+1/E20))+(2/(1/D20+1/D19))+(2/(1/D20+1/C20))+(2/(1/D20+1/D21)))</f>
        <v>98.15211049600651</v>
      </c>
      <c r="E7" s="16">
        <f t="shared" si="2"/>
        <v>96.82801457434768</v>
      </c>
      <c r="F7" s="16">
        <f t="shared" si="2"/>
        <v>96.34263489713645</v>
      </c>
      <c r="G7" s="16">
        <f t="shared" si="2"/>
        <v>95.51681971931382</v>
      </c>
      <c r="H7" s="16">
        <f t="shared" si="2"/>
        <v>94.75492772233879</v>
      </c>
      <c r="I7" s="16">
        <f t="shared" si="2"/>
        <v>93.02611561669492</v>
      </c>
      <c r="J7" s="16">
        <f t="shared" si="2"/>
        <v>91.70720354833146</v>
      </c>
      <c r="K7" s="16">
        <f t="shared" si="2"/>
        <v>91.35101498613744</v>
      </c>
      <c r="L7" s="16">
        <f t="shared" si="2"/>
        <v>90.70372077846412</v>
      </c>
      <c r="M7" s="12">
        <v>90</v>
      </c>
      <c r="N7" s="10">
        <f aca="true" t="shared" si="3" ref="N7:N15">L20*$J$3*(L7-M7)/$J$3</f>
        <v>13510.048416077838</v>
      </c>
    </row>
    <row r="8" spans="2:14" ht="24.75" customHeight="1">
      <c r="B8" s="10">
        <f t="shared" si="1"/>
        <v>37256.29050701186</v>
      </c>
      <c r="C8" s="11">
        <v>100</v>
      </c>
      <c r="D8" s="16">
        <f t="shared" si="2"/>
        <v>97.74727216139753</v>
      </c>
      <c r="E8" s="16">
        <f t="shared" si="2"/>
        <v>97.04580836487978</v>
      </c>
      <c r="F8" s="16">
        <f t="shared" si="2"/>
        <v>96.58266371451414</v>
      </c>
      <c r="G8" s="16">
        <f t="shared" si="2"/>
        <v>96.00330428299597</v>
      </c>
      <c r="H8" s="16">
        <f t="shared" si="2"/>
        <v>94.4367876506582</v>
      </c>
      <c r="I8" s="16">
        <f t="shared" si="2"/>
        <v>92.38590885773901</v>
      </c>
      <c r="J8" s="16">
        <f t="shared" si="2"/>
        <v>91.80275963671016</v>
      </c>
      <c r="K8" s="16">
        <f t="shared" si="2"/>
        <v>91.23616619685109</v>
      </c>
      <c r="L8" s="16">
        <f t="shared" si="2"/>
        <v>90.53644231204515</v>
      </c>
      <c r="M8" s="12">
        <v>90</v>
      </c>
      <c r="N8" s="10">
        <f t="shared" si="3"/>
        <v>2112.9967270854427</v>
      </c>
    </row>
    <row r="9" spans="2:14" ht="24.75" customHeight="1">
      <c r="B9" s="10">
        <f t="shared" si="1"/>
        <v>5928.369116071151</v>
      </c>
      <c r="C9" s="11">
        <v>100</v>
      </c>
      <c r="D9" s="16">
        <f t="shared" si="2"/>
        <v>98.30599275829887</v>
      </c>
      <c r="E9" s="16">
        <f t="shared" si="2"/>
        <v>97.23510569165637</v>
      </c>
      <c r="F9" s="16">
        <f t="shared" si="2"/>
        <v>96.67719032352244</v>
      </c>
      <c r="G9" s="16">
        <f t="shared" si="2"/>
        <v>95.93014381896975</v>
      </c>
      <c r="H9" s="16">
        <f t="shared" si="2"/>
        <v>94.64903365796854</v>
      </c>
      <c r="I9" s="16">
        <f t="shared" si="2"/>
        <v>92.8906480474228</v>
      </c>
      <c r="J9" s="16">
        <f t="shared" si="2"/>
        <v>91.65423659789865</v>
      </c>
      <c r="K9" s="16">
        <f t="shared" si="2"/>
        <v>91.01275746473173</v>
      </c>
      <c r="L9" s="16">
        <f t="shared" si="2"/>
        <v>90.60224993728875</v>
      </c>
      <c r="M9" s="12">
        <v>90</v>
      </c>
      <c r="N9" s="10">
        <f t="shared" si="3"/>
        <v>25553.76799448173</v>
      </c>
    </row>
    <row r="10" spans="2:14" ht="24.75" customHeight="1">
      <c r="B10" s="10">
        <f t="shared" si="1"/>
        <v>84898.36103972548</v>
      </c>
      <c r="C10" s="11">
        <v>100</v>
      </c>
      <c r="D10" s="16">
        <f t="shared" si="2"/>
        <v>98.14217215880902</v>
      </c>
      <c r="E10" s="16">
        <f t="shared" si="2"/>
        <v>97.69152177830983</v>
      </c>
      <c r="F10" s="16">
        <f t="shared" si="2"/>
        <v>96.70795180287571</v>
      </c>
      <c r="G10" s="16">
        <f t="shared" si="2"/>
        <v>95.4135603020635</v>
      </c>
      <c r="H10" s="16">
        <f t="shared" si="2"/>
        <v>94.5272369341231</v>
      </c>
      <c r="I10" s="16">
        <f t="shared" si="2"/>
        <v>93.53814275938815</v>
      </c>
      <c r="J10" s="16">
        <f t="shared" si="2"/>
        <v>91.95908089867784</v>
      </c>
      <c r="K10" s="16">
        <f t="shared" si="2"/>
        <v>90.93789337278031</v>
      </c>
      <c r="L10" s="16">
        <f t="shared" si="2"/>
        <v>90.5050426555754</v>
      </c>
      <c r="M10" s="12">
        <v>90</v>
      </c>
      <c r="N10" s="10">
        <f t="shared" si="3"/>
        <v>15242.817278167926</v>
      </c>
    </row>
    <row r="11" spans="2:14" ht="24.75" customHeight="1">
      <c r="B11" s="10">
        <f t="shared" si="1"/>
        <v>134454.39409956313</v>
      </c>
      <c r="C11" s="11">
        <v>100</v>
      </c>
      <c r="D11" s="16">
        <f t="shared" si="2"/>
        <v>97.94895242973307</v>
      </c>
      <c r="E11" s="16">
        <f t="shared" si="2"/>
        <v>97.68001061766716</v>
      </c>
      <c r="F11" s="16">
        <f t="shared" si="2"/>
        <v>96.80943849295028</v>
      </c>
      <c r="G11" s="16">
        <f t="shared" si="2"/>
        <v>95.54081572406513</v>
      </c>
      <c r="H11" s="16">
        <f t="shared" si="2"/>
        <v>94.69252574506382</v>
      </c>
      <c r="I11" s="16">
        <f t="shared" si="2"/>
        <v>93.39580436699647</v>
      </c>
      <c r="J11" s="16">
        <f t="shared" si="2"/>
        <v>92.06493229980642</v>
      </c>
      <c r="K11" s="16">
        <f t="shared" si="2"/>
        <v>91.26951240384089</v>
      </c>
      <c r="L11" s="16">
        <f t="shared" si="2"/>
        <v>90.62410449045835</v>
      </c>
      <c r="M11" s="12">
        <v>90</v>
      </c>
      <c r="N11" s="10">
        <f t="shared" si="3"/>
        <v>4778.868709187989</v>
      </c>
    </row>
    <row r="12" spans="2:14" ht="24.75" customHeight="1">
      <c r="B12" s="10">
        <f t="shared" si="1"/>
        <v>12743.962589915696</v>
      </c>
      <c r="C12" s="11">
        <v>100</v>
      </c>
      <c r="D12" s="16">
        <f t="shared" si="2"/>
        <v>98.45677581721135</v>
      </c>
      <c r="E12" s="16">
        <f t="shared" si="2"/>
        <v>97.63870756939478</v>
      </c>
      <c r="F12" s="16">
        <f t="shared" si="2"/>
        <v>97.09457800398837</v>
      </c>
      <c r="G12" s="16">
        <f t="shared" si="2"/>
        <v>95.68298700657319</v>
      </c>
      <c r="H12" s="16">
        <f t="shared" si="2"/>
        <v>94.32487310166913</v>
      </c>
      <c r="I12" s="16">
        <f t="shared" si="2"/>
        <v>93.1706383844073</v>
      </c>
      <c r="J12" s="16">
        <f t="shared" si="2"/>
        <v>92.32576376890134</v>
      </c>
      <c r="K12" s="16">
        <f t="shared" si="2"/>
        <v>91.55291529631187</v>
      </c>
      <c r="L12" s="16">
        <f t="shared" si="2"/>
        <v>90.74700001673402</v>
      </c>
      <c r="M12" s="12">
        <v>90</v>
      </c>
      <c r="N12" s="10">
        <f t="shared" si="3"/>
        <v>11014.334851076233</v>
      </c>
    </row>
    <row r="13" spans="2:14" ht="24.75" customHeight="1">
      <c r="B13" s="10">
        <f t="shared" si="1"/>
        <v>17236.805873097997</v>
      </c>
      <c r="C13" s="11">
        <v>100</v>
      </c>
      <c r="D13" s="16">
        <f t="shared" si="2"/>
        <v>98.66767360166493</v>
      </c>
      <c r="E13" s="16">
        <f t="shared" si="2"/>
        <v>97.74418732645861</v>
      </c>
      <c r="F13" s="16">
        <f t="shared" si="2"/>
        <v>96.73097090275205</v>
      </c>
      <c r="G13" s="16">
        <f t="shared" si="2"/>
        <v>95.81608396811598</v>
      </c>
      <c r="H13" s="16">
        <f t="shared" si="2"/>
        <v>94.30816597502124</v>
      </c>
      <c r="I13" s="16">
        <f t="shared" si="2"/>
        <v>92.84722616363369</v>
      </c>
      <c r="J13" s="16">
        <f t="shared" si="2"/>
        <v>92.37726188337838</v>
      </c>
      <c r="K13" s="16">
        <f t="shared" si="2"/>
        <v>91.6544043673406</v>
      </c>
      <c r="L13" s="16">
        <f t="shared" si="2"/>
        <v>91.05700213949089</v>
      </c>
      <c r="M13" s="12">
        <v>90</v>
      </c>
      <c r="N13" s="10">
        <f t="shared" si="3"/>
        <v>40356.58291738637</v>
      </c>
    </row>
    <row r="14" spans="2:14" ht="24.75" customHeight="1">
      <c r="B14" s="10">
        <f t="shared" si="1"/>
        <v>23925.038864787617</v>
      </c>
      <c r="C14" s="11">
        <v>100</v>
      </c>
      <c r="D14" s="16">
        <f t="shared" si="2"/>
        <v>98.86991931668598</v>
      </c>
      <c r="E14" s="16">
        <f t="shared" si="2"/>
        <v>97.31722861124808</v>
      </c>
      <c r="F14" s="16">
        <f t="shared" si="2"/>
        <v>96.05292528062328</v>
      </c>
      <c r="G14" s="16">
        <f t="shared" si="2"/>
        <v>95.27398178987256</v>
      </c>
      <c r="H14" s="16">
        <f t="shared" si="2"/>
        <v>94.24745604929113</v>
      </c>
      <c r="I14" s="16">
        <f t="shared" si="2"/>
        <v>93.23018782339349</v>
      </c>
      <c r="J14" s="16">
        <f t="shared" si="2"/>
        <v>92.50910047598316</v>
      </c>
      <c r="K14" s="16">
        <f t="shared" si="2"/>
        <v>91.70243690129118</v>
      </c>
      <c r="L14" s="16">
        <f t="shared" si="2"/>
        <v>90.88532877410854</v>
      </c>
      <c r="M14" s="12">
        <v>90</v>
      </c>
      <c r="N14" s="10">
        <f t="shared" si="3"/>
        <v>49963.74533216657</v>
      </c>
    </row>
    <row r="15" spans="2:14" ht="24.75" customHeight="1">
      <c r="B15" s="10">
        <f t="shared" si="1"/>
        <v>24852.034146267615</v>
      </c>
      <c r="C15" s="11">
        <v>100</v>
      </c>
      <c r="D15" s="16">
        <f aca="true" t="shared" si="4" ref="D15:L15">(E15*(2/(1/D28+1/E28))+D14*(2/(1/D28+1/D27))+C15*(2/(1/D28+1/C28))+AB28+P28*$J$3*$J$3)/((2/(1/D28+1/E28))+(2/(1/D28+1/D27))+(2/(1/D28+1/C28)))</f>
        <v>98.13000068150122</v>
      </c>
      <c r="E15" s="16">
        <f t="shared" si="4"/>
        <v>96.70787296573509</v>
      </c>
      <c r="F15" s="16">
        <f t="shared" si="4"/>
        <v>95.96042751087558</v>
      </c>
      <c r="G15" s="16">
        <f t="shared" si="4"/>
        <v>95.19995224939917</v>
      </c>
      <c r="H15" s="16">
        <f t="shared" si="4"/>
        <v>94.42459088208878</v>
      </c>
      <c r="I15" s="16">
        <f t="shared" si="4"/>
        <v>93.28548200763935</v>
      </c>
      <c r="J15" s="16">
        <f t="shared" si="4"/>
        <v>92.3586187690817</v>
      </c>
      <c r="K15" s="16">
        <f t="shared" si="4"/>
        <v>91.77175455582787</v>
      </c>
      <c r="L15" s="16">
        <f t="shared" si="4"/>
        <v>91.29340453162925</v>
      </c>
      <c r="M15" s="12">
        <v>90</v>
      </c>
      <c r="N15" s="10">
        <f t="shared" si="3"/>
        <v>122966.10931938104</v>
      </c>
    </row>
    <row r="16" spans="3:13" ht="24.75" customHeight="1" thickBot="1"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7"/>
    </row>
    <row r="17" spans="4:28" ht="24.75" customHeight="1" thickBot="1" thickTop="1">
      <c r="D17" s="13" t="s">
        <v>7</v>
      </c>
      <c r="P17" s="13" t="s">
        <v>8</v>
      </c>
      <c r="AB17" s="13" t="s">
        <v>9</v>
      </c>
    </row>
    <row r="18" spans="1:37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3"/>
      <c r="P18" s="8"/>
      <c r="Q18" s="8"/>
      <c r="R18" s="8"/>
      <c r="S18" s="8"/>
      <c r="T18" s="8"/>
      <c r="U18" s="8"/>
      <c r="V18" s="8"/>
      <c r="W18" s="8"/>
      <c r="X18" s="8"/>
      <c r="Y18" s="4"/>
      <c r="AA18" s="3"/>
      <c r="AB18" s="8"/>
      <c r="AC18" s="8"/>
      <c r="AD18" s="8"/>
      <c r="AE18" s="8"/>
      <c r="AF18" s="8"/>
      <c r="AG18" s="8"/>
      <c r="AH18" s="8"/>
      <c r="AI18" s="8"/>
      <c r="AJ18" s="8"/>
      <c r="AK18" s="4"/>
    </row>
    <row r="19" spans="3:37" ht="24.75" customHeight="1">
      <c r="C19" s="5">
        <f aca="true" t="shared" si="5" ref="C19:C28">C32*O32</f>
        <v>34093.96170211075</v>
      </c>
      <c r="D19" s="14">
        <f aca="true" t="shared" si="6" ref="D19:D28">D32*P32</f>
        <v>654.6952029028107</v>
      </c>
      <c r="E19" s="14">
        <f aca="true" t="shared" si="7" ref="E19:E28">E32*Q32</f>
        <v>3578.9076921805104</v>
      </c>
      <c r="F19" s="14">
        <f aca="true" t="shared" si="8" ref="F19:F28">F32*R32</f>
        <v>19197.86432908627</v>
      </c>
      <c r="G19" s="5">
        <f aca="true" t="shared" si="9" ref="G19:G28">G32*S32</f>
        <v>4467.402088585789</v>
      </c>
      <c r="H19" s="5">
        <f aca="true" t="shared" si="10" ref="H19:H28">H32*T32</f>
        <v>38533.84372699541</v>
      </c>
      <c r="I19" s="5">
        <f aca="true" t="shared" si="11" ref="I19:I28">I32*U32</f>
        <v>4338.353878166285</v>
      </c>
      <c r="J19" s="5">
        <f aca="true" t="shared" si="12" ref="J19:J28">J32*V32</f>
        <v>10554.401142219931</v>
      </c>
      <c r="K19" s="5">
        <f aca="true" t="shared" si="13" ref="K19:K28">K32*W32</f>
        <v>68137.31538715272</v>
      </c>
      <c r="L19" s="5">
        <f aca="true" t="shared" si="14" ref="L19:L28">L32*X32</f>
        <v>6004.668694425823</v>
      </c>
      <c r="M19" s="5">
        <f aca="true" t="shared" si="15" ref="M19:M28">M32*Y32</f>
        <v>10243.893665834878</v>
      </c>
      <c r="O19" s="5"/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4"/>
      <c r="AA19" s="5"/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14"/>
    </row>
    <row r="20" spans="3:37" ht="24.75" customHeight="1">
      <c r="C20" s="5">
        <f t="shared" si="5"/>
        <v>10989.432216756606</v>
      </c>
      <c r="D20" s="14">
        <f t="shared" si="6"/>
        <v>2404.6123561470076</v>
      </c>
      <c r="E20" s="14">
        <f t="shared" si="7"/>
        <v>25052.188133130494</v>
      </c>
      <c r="F20" s="14">
        <f t="shared" si="8"/>
        <v>13877.49226476287</v>
      </c>
      <c r="G20" s="5">
        <f t="shared" si="9"/>
        <v>14084.274658714268</v>
      </c>
      <c r="H20" s="5">
        <f t="shared" si="10"/>
        <v>40636.50659850008</v>
      </c>
      <c r="I20" s="5">
        <f t="shared" si="11"/>
        <v>3490.7175875269145</v>
      </c>
      <c r="J20" s="5">
        <f t="shared" si="12"/>
        <v>62507.64184122234</v>
      </c>
      <c r="K20" s="5">
        <f t="shared" si="13"/>
        <v>31084.341356437722</v>
      </c>
      <c r="L20" s="5">
        <f t="shared" si="14"/>
        <v>19198.024031013778</v>
      </c>
      <c r="M20" s="5">
        <f t="shared" si="15"/>
        <v>23823.90932481527</v>
      </c>
      <c r="O20" s="5"/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4"/>
      <c r="AA20" s="5"/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14"/>
    </row>
    <row r="21" spans="3:37" ht="24.75" customHeight="1">
      <c r="C21" s="5">
        <f t="shared" si="5"/>
        <v>1358.5376378118374</v>
      </c>
      <c r="D21" s="14">
        <f t="shared" si="6"/>
        <v>16538.300751924744</v>
      </c>
      <c r="E21" s="14">
        <f t="shared" si="7"/>
        <v>13871.443175894472</v>
      </c>
      <c r="F21" s="14">
        <f t="shared" si="8"/>
        <v>64458.41485423815</v>
      </c>
      <c r="G21" s="5">
        <f t="shared" si="9"/>
        <v>8226.607154579899</v>
      </c>
      <c r="H21" s="5">
        <f t="shared" si="10"/>
        <v>937.5410456000561</v>
      </c>
      <c r="I21" s="5">
        <f t="shared" si="11"/>
        <v>12587.706673281125</v>
      </c>
      <c r="J21" s="5">
        <f t="shared" si="12"/>
        <v>37005.809479385556</v>
      </c>
      <c r="K21" s="5">
        <f t="shared" si="13"/>
        <v>2440.2860149913877</v>
      </c>
      <c r="L21" s="5">
        <f t="shared" si="14"/>
        <v>3938.907650721608</v>
      </c>
      <c r="M21" s="5">
        <f t="shared" si="15"/>
        <v>26353.574626070473</v>
      </c>
      <c r="O21" s="14"/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4"/>
      <c r="AA21" s="14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14"/>
    </row>
    <row r="22" spans="3:37" ht="24.75" customHeight="1">
      <c r="C22" s="5">
        <f t="shared" si="5"/>
        <v>57244.40117375129</v>
      </c>
      <c r="D22" s="5">
        <f t="shared" si="6"/>
        <v>3499.612616840046</v>
      </c>
      <c r="E22" s="5">
        <f t="shared" si="7"/>
        <v>39192.85663631155</v>
      </c>
      <c r="F22" s="5">
        <f t="shared" si="8"/>
        <v>24555.804119537028</v>
      </c>
      <c r="G22" s="5">
        <f t="shared" si="9"/>
        <v>14279.835422271006</v>
      </c>
      <c r="H22" s="5">
        <f t="shared" si="10"/>
        <v>8652.753547340371</v>
      </c>
      <c r="I22" s="5">
        <f t="shared" si="11"/>
        <v>5525.919075103971</v>
      </c>
      <c r="J22" s="5">
        <f t="shared" si="12"/>
        <v>20496.18593829678</v>
      </c>
      <c r="K22" s="5">
        <f t="shared" si="13"/>
        <v>28836.669692258773</v>
      </c>
      <c r="L22" s="5">
        <f t="shared" si="14"/>
        <v>42430.50337127734</v>
      </c>
      <c r="M22" s="5">
        <f t="shared" si="15"/>
        <v>10570.022148520167</v>
      </c>
      <c r="O22" s="14"/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4"/>
      <c r="AA22" s="14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14"/>
    </row>
    <row r="23" spans="3:37" ht="24.75" customHeight="1">
      <c r="C23" s="5">
        <f t="shared" si="5"/>
        <v>7451.683476091337</v>
      </c>
      <c r="D23" s="5">
        <f t="shared" si="6"/>
        <v>45697.647089497485</v>
      </c>
      <c r="E23" s="5">
        <f t="shared" si="7"/>
        <v>24737.547515459242</v>
      </c>
      <c r="F23" s="5">
        <f t="shared" si="8"/>
        <v>104.72158082105838</v>
      </c>
      <c r="G23" s="5">
        <f t="shared" si="9"/>
        <v>448.21082756601294</v>
      </c>
      <c r="H23" s="5">
        <f t="shared" si="10"/>
        <v>26338.593881251763</v>
      </c>
      <c r="I23" s="5">
        <f t="shared" si="11"/>
        <v>3510.2515529616576</v>
      </c>
      <c r="J23" s="5">
        <f t="shared" si="12"/>
        <v>1197.280492616258</v>
      </c>
      <c r="K23" s="5">
        <f t="shared" si="13"/>
        <v>32277.459393892525</v>
      </c>
      <c r="L23" s="5">
        <f t="shared" si="14"/>
        <v>30181.247286532274</v>
      </c>
      <c r="M23" s="5">
        <f t="shared" si="15"/>
        <v>45859.103141957225</v>
      </c>
      <c r="O23" s="14"/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4"/>
      <c r="AA23" s="14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14"/>
    </row>
    <row r="24" spans="3:37" ht="24.75" customHeight="1">
      <c r="C24" s="5">
        <f t="shared" si="5"/>
        <v>7.350545251882541</v>
      </c>
      <c r="D24" s="5">
        <f t="shared" si="6"/>
        <v>65554.01056941877</v>
      </c>
      <c r="E24" s="5">
        <f t="shared" si="7"/>
        <v>67473.77151416878</v>
      </c>
      <c r="F24" s="5">
        <f t="shared" si="8"/>
        <v>10144.6230704175</v>
      </c>
      <c r="G24" s="5">
        <f t="shared" si="9"/>
        <v>31705.404135868303</v>
      </c>
      <c r="H24" s="5">
        <f t="shared" si="10"/>
        <v>20014.874559195203</v>
      </c>
      <c r="I24" s="5">
        <f t="shared" si="11"/>
        <v>3932.1615017846175</v>
      </c>
      <c r="J24" s="5">
        <f t="shared" si="12"/>
        <v>10732.758899033095</v>
      </c>
      <c r="K24" s="5">
        <f t="shared" si="13"/>
        <v>22809.8876636207</v>
      </c>
      <c r="L24" s="5">
        <f t="shared" si="14"/>
        <v>7657.161232213417</v>
      </c>
      <c r="M24" s="5">
        <f t="shared" si="15"/>
        <v>23177.5416161358</v>
      </c>
      <c r="O24" s="14"/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4"/>
      <c r="AA24" s="14"/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14"/>
    </row>
    <row r="25" spans="3:37" ht="24.75" customHeight="1">
      <c r="C25" s="5">
        <f t="shared" si="5"/>
        <v>18107.521663969976</v>
      </c>
      <c r="D25" s="5">
        <f t="shared" si="6"/>
        <v>8258.011202815147</v>
      </c>
      <c r="E25" s="5">
        <f t="shared" si="7"/>
        <v>75683.04085266884</v>
      </c>
      <c r="F25" s="5">
        <f t="shared" si="8"/>
        <v>26108.995656845767</v>
      </c>
      <c r="G25" s="5">
        <f t="shared" si="9"/>
        <v>5969.998473024923</v>
      </c>
      <c r="H25" s="5">
        <f t="shared" si="10"/>
        <v>27619.12763967597</v>
      </c>
      <c r="I25" s="5">
        <f t="shared" si="11"/>
        <v>14415.96520759008</v>
      </c>
      <c r="J25" s="5">
        <f t="shared" si="12"/>
        <v>31584.506689879945</v>
      </c>
      <c r="K25" s="5">
        <f t="shared" si="13"/>
        <v>12825.798334243103</v>
      </c>
      <c r="L25" s="5">
        <f t="shared" si="14"/>
        <v>14744.758506475431</v>
      </c>
      <c r="M25" s="5">
        <f t="shared" si="15"/>
        <v>43085.63082458955</v>
      </c>
      <c r="O25" s="14"/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4"/>
      <c r="AA25" s="14"/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14"/>
    </row>
    <row r="26" spans="3:37" ht="24.75" customHeight="1">
      <c r="C26" s="5">
        <f t="shared" si="5"/>
        <v>13315.64457847656</v>
      </c>
      <c r="D26" s="5">
        <f t="shared" si="6"/>
        <v>12937.37472637931</v>
      </c>
      <c r="E26" s="5">
        <f t="shared" si="7"/>
        <v>45525.70995724178</v>
      </c>
      <c r="F26" s="5">
        <f t="shared" si="8"/>
        <v>5374.799043765816</v>
      </c>
      <c r="G26" s="5">
        <f t="shared" si="9"/>
        <v>11449.280417062482</v>
      </c>
      <c r="H26" s="5">
        <f t="shared" si="10"/>
        <v>34.11475413073446</v>
      </c>
      <c r="I26" s="5">
        <f t="shared" si="11"/>
        <v>33713.61312897402</v>
      </c>
      <c r="J26" s="5">
        <f t="shared" si="12"/>
        <v>28843.44418556319</v>
      </c>
      <c r="K26" s="5">
        <f t="shared" si="13"/>
        <v>20782.54021588973</v>
      </c>
      <c r="L26" s="5">
        <f t="shared" si="14"/>
        <v>38180.2282224559</v>
      </c>
      <c r="M26" s="5">
        <f t="shared" si="15"/>
        <v>804.101033330445</v>
      </c>
      <c r="O26" s="14"/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4"/>
      <c r="AA26" s="14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14"/>
    </row>
    <row r="27" spans="3:37" ht="24.75" customHeight="1">
      <c r="C27" s="5">
        <f t="shared" si="5"/>
        <v>23060.460525327053</v>
      </c>
      <c r="D27" s="5">
        <f t="shared" si="6"/>
        <v>21171.08912492658</v>
      </c>
      <c r="E27" s="5">
        <f t="shared" si="7"/>
        <v>3627.3037806691837</v>
      </c>
      <c r="F27" s="5">
        <f t="shared" si="8"/>
        <v>33856.99003047936</v>
      </c>
      <c r="G27" s="5">
        <f t="shared" si="9"/>
        <v>9245.318193617302</v>
      </c>
      <c r="H27" s="5">
        <f t="shared" si="10"/>
        <v>43017.52149286674</v>
      </c>
      <c r="I27" s="5">
        <f t="shared" si="11"/>
        <v>15077.218685318196</v>
      </c>
      <c r="J27" s="5">
        <f t="shared" si="12"/>
        <v>39702.11500409969</v>
      </c>
      <c r="K27" s="5">
        <f t="shared" si="13"/>
        <v>2649.211352280656</v>
      </c>
      <c r="L27" s="5">
        <f t="shared" si="14"/>
        <v>56435.24393802304</v>
      </c>
      <c r="M27" s="5">
        <f t="shared" si="15"/>
        <v>39034.634444464624</v>
      </c>
      <c r="O27" s="14"/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4"/>
      <c r="AA27" s="14"/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14"/>
    </row>
    <row r="28" spans="3:37" ht="24.75" customHeight="1">
      <c r="C28" s="5">
        <f t="shared" si="5"/>
        <v>8680.930193620623</v>
      </c>
      <c r="D28" s="5">
        <f t="shared" si="6"/>
        <v>13289.862675580416</v>
      </c>
      <c r="E28" s="5">
        <f t="shared" si="7"/>
        <v>69351.02476477722</v>
      </c>
      <c r="F28" s="5">
        <f t="shared" si="8"/>
        <v>36770.64759559701</v>
      </c>
      <c r="G28" s="5">
        <f t="shared" si="9"/>
        <v>86049.8401712587</v>
      </c>
      <c r="H28" s="5">
        <f t="shared" si="10"/>
        <v>37389.9707304553</v>
      </c>
      <c r="I28" s="5">
        <f t="shared" si="11"/>
        <v>24036.388866673246</v>
      </c>
      <c r="J28" s="5">
        <f t="shared" si="12"/>
        <v>63396.316771804384</v>
      </c>
      <c r="K28" s="5">
        <f t="shared" si="13"/>
        <v>72334.69958248202</v>
      </c>
      <c r="L28" s="5">
        <f t="shared" si="14"/>
        <v>95071.6549326494</v>
      </c>
      <c r="M28" s="5">
        <f t="shared" si="15"/>
        <v>4197.086020091279</v>
      </c>
      <c r="O28" s="14"/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4"/>
      <c r="AA28" s="14"/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14"/>
    </row>
    <row r="29" spans="3:37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6"/>
      <c r="P29" s="9"/>
      <c r="Q29" s="9"/>
      <c r="R29" s="9"/>
      <c r="S29" s="9"/>
      <c r="T29" s="9"/>
      <c r="U29" s="9"/>
      <c r="V29" s="9"/>
      <c r="W29" s="9"/>
      <c r="X29" s="9"/>
      <c r="Y29" s="7"/>
      <c r="AA29" s="6"/>
      <c r="AB29" s="9"/>
      <c r="AC29" s="9"/>
      <c r="AD29" s="9"/>
      <c r="AE29" s="9"/>
      <c r="AF29" s="9"/>
      <c r="AG29" s="9"/>
      <c r="AH29" s="9"/>
      <c r="AI29" s="9"/>
      <c r="AJ29" s="9"/>
      <c r="AK29" s="7"/>
    </row>
    <row r="30" spans="3:15" ht="24.75" customHeight="1" thickBot="1" thickTop="1">
      <c r="C30" s="13" t="s">
        <v>2</v>
      </c>
      <c r="O30" s="13" t="s">
        <v>3</v>
      </c>
    </row>
    <row r="31" spans="1:25" ht="24.75" customHeight="1" thickTop="1">
      <c r="A31" s="13"/>
      <c r="B31" s="26" t="s">
        <v>16</v>
      </c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</row>
    <row r="32" spans="2:25" ht="24.75" customHeight="1">
      <c r="B32" s="27">
        <f>MIN(C32:M41)</f>
        <v>0.7350545251882541</v>
      </c>
      <c r="C32" s="20">
        <f aca="true" ca="1" t="shared" si="16" ref="C32:C41">RAND()*100*RAND()*100</f>
        <v>3409.3961702110746</v>
      </c>
      <c r="D32" s="20">
        <f aca="true" ca="1" t="shared" si="17" ref="D32:M41">RAND()*100*RAND()*100</f>
        <v>65.46952029028107</v>
      </c>
      <c r="E32" s="20">
        <f ca="1" t="shared" si="17"/>
        <v>357.89076921805105</v>
      </c>
      <c r="F32" s="20">
        <f ca="1" t="shared" si="17"/>
        <v>1919.7864329086271</v>
      </c>
      <c r="G32" s="20">
        <f ca="1" t="shared" si="17"/>
        <v>446.7402088585789</v>
      </c>
      <c r="H32" s="20">
        <f ca="1" t="shared" si="17"/>
        <v>3853.3843726995406</v>
      </c>
      <c r="I32" s="20">
        <f ca="1" t="shared" si="17"/>
        <v>433.83538781662844</v>
      </c>
      <c r="J32" s="20">
        <f ca="1" t="shared" si="17"/>
        <v>1055.440114221993</v>
      </c>
      <c r="K32" s="20">
        <f ca="1" t="shared" si="17"/>
        <v>6813.731538715272</v>
      </c>
      <c r="L32" s="20">
        <f ca="1" t="shared" si="17"/>
        <v>600.4668694425823</v>
      </c>
      <c r="M32" s="20">
        <f ca="1" t="shared" si="17"/>
        <v>1024.3893665834878</v>
      </c>
      <c r="O32" s="5">
        <v>10</v>
      </c>
      <c r="P32" s="5">
        <v>10</v>
      </c>
      <c r="Q32" s="5">
        <v>10</v>
      </c>
      <c r="R32" s="5">
        <v>10</v>
      </c>
      <c r="S32" s="5">
        <v>10</v>
      </c>
      <c r="T32" s="5">
        <v>10</v>
      </c>
      <c r="U32" s="5">
        <v>10</v>
      </c>
      <c r="V32" s="5">
        <v>10</v>
      </c>
      <c r="W32" s="5">
        <v>10</v>
      </c>
      <c r="X32" s="5">
        <v>10</v>
      </c>
      <c r="Y32" s="5">
        <v>10</v>
      </c>
    </row>
    <row r="33" spans="2:25" ht="24.75" customHeight="1">
      <c r="B33" s="27">
        <f>MAX(C32:M41)</f>
        <v>9507.16549326494</v>
      </c>
      <c r="C33" s="20">
        <f ca="1" t="shared" si="16"/>
        <v>1098.9432216756607</v>
      </c>
      <c r="D33" s="20">
        <f ca="1" t="shared" si="17"/>
        <v>240.46123561470077</v>
      </c>
      <c r="E33" s="20">
        <f ca="1" t="shared" si="17"/>
        <v>2505.2188133130494</v>
      </c>
      <c r="F33" s="20">
        <f ca="1" t="shared" si="17"/>
        <v>1387.749226476287</v>
      </c>
      <c r="G33" s="20">
        <f ca="1" t="shared" si="17"/>
        <v>1408.4274658714269</v>
      </c>
      <c r="H33" s="20">
        <f ca="1" t="shared" si="17"/>
        <v>4063.6506598500077</v>
      </c>
      <c r="I33" s="20">
        <f ca="1" t="shared" si="17"/>
        <v>349.07175875269144</v>
      </c>
      <c r="J33" s="20">
        <f ca="1" t="shared" si="17"/>
        <v>6250.764184122234</v>
      </c>
      <c r="K33" s="20">
        <f ca="1" t="shared" si="17"/>
        <v>3108.434135643772</v>
      </c>
      <c r="L33" s="20">
        <f ca="1" t="shared" si="17"/>
        <v>1919.8024031013776</v>
      </c>
      <c r="M33" s="20">
        <f ca="1" t="shared" si="17"/>
        <v>2382.390932481527</v>
      </c>
      <c r="O33" s="5">
        <v>10</v>
      </c>
      <c r="P33" s="5">
        <v>10</v>
      </c>
      <c r="Q33" s="5">
        <v>10</v>
      </c>
      <c r="R33" s="5">
        <v>10</v>
      </c>
      <c r="S33" s="5">
        <v>10</v>
      </c>
      <c r="T33" s="5">
        <v>10</v>
      </c>
      <c r="U33" s="5">
        <v>10</v>
      </c>
      <c r="V33" s="5">
        <v>10</v>
      </c>
      <c r="W33" s="5">
        <v>10</v>
      </c>
      <c r="X33" s="5">
        <v>10</v>
      </c>
      <c r="Y33" s="5">
        <v>10</v>
      </c>
    </row>
    <row r="34" spans="2:25" ht="24.75" customHeight="1">
      <c r="B34" s="27" t="s">
        <v>17</v>
      </c>
      <c r="C34" s="20">
        <f ca="1" t="shared" si="16"/>
        <v>135.85376378118374</v>
      </c>
      <c r="D34" s="20">
        <f ca="1" t="shared" si="17"/>
        <v>1653.8300751924744</v>
      </c>
      <c r="E34" s="20">
        <f ca="1" t="shared" si="17"/>
        <v>1387.1443175894472</v>
      </c>
      <c r="F34" s="20">
        <f ca="1" t="shared" si="17"/>
        <v>6445.841485423815</v>
      </c>
      <c r="G34" s="20">
        <f ca="1" t="shared" si="17"/>
        <v>822.6607154579899</v>
      </c>
      <c r="H34" s="20">
        <f ca="1" t="shared" si="17"/>
        <v>93.75410456000562</v>
      </c>
      <c r="I34" s="20">
        <f ca="1" t="shared" si="17"/>
        <v>1258.7706673281125</v>
      </c>
      <c r="J34" s="20">
        <f ca="1" t="shared" si="17"/>
        <v>3700.5809479385553</v>
      </c>
      <c r="K34" s="20">
        <f ca="1" t="shared" si="17"/>
        <v>244.02860149913877</v>
      </c>
      <c r="L34" s="20">
        <f ca="1" t="shared" si="17"/>
        <v>393.89076507216083</v>
      </c>
      <c r="M34" s="20">
        <f ca="1" t="shared" si="17"/>
        <v>2635.357462607047</v>
      </c>
      <c r="O34" s="5">
        <v>10</v>
      </c>
      <c r="P34" s="5">
        <v>10</v>
      </c>
      <c r="Q34" s="5">
        <v>10</v>
      </c>
      <c r="R34" s="5">
        <v>10</v>
      </c>
      <c r="S34" s="5">
        <v>10</v>
      </c>
      <c r="T34" s="5">
        <v>10</v>
      </c>
      <c r="U34" s="5">
        <v>10</v>
      </c>
      <c r="V34" s="5">
        <v>10</v>
      </c>
      <c r="W34" s="5">
        <v>10</v>
      </c>
      <c r="X34" s="5">
        <v>10</v>
      </c>
      <c r="Y34" s="5">
        <v>10</v>
      </c>
    </row>
    <row r="35" spans="3:25" ht="24.75" customHeight="1">
      <c r="C35" s="20">
        <f ca="1" t="shared" si="16"/>
        <v>5724.440117375129</v>
      </c>
      <c r="D35" s="20">
        <f ca="1" t="shared" si="17"/>
        <v>349.9612616840046</v>
      </c>
      <c r="E35" s="20">
        <f ca="1" t="shared" si="17"/>
        <v>3919.2856636311553</v>
      </c>
      <c r="F35" s="20">
        <f ca="1" t="shared" si="17"/>
        <v>2455.580411953703</v>
      </c>
      <c r="G35" s="20">
        <f ca="1" t="shared" si="17"/>
        <v>1427.9835422271005</v>
      </c>
      <c r="H35" s="20">
        <f ca="1" t="shared" si="17"/>
        <v>865.2753547340371</v>
      </c>
      <c r="I35" s="20">
        <f ca="1" t="shared" si="17"/>
        <v>552.5919075103972</v>
      </c>
      <c r="J35" s="20">
        <f ca="1" t="shared" si="17"/>
        <v>2049.618593829678</v>
      </c>
      <c r="K35" s="20">
        <f ca="1" t="shared" si="17"/>
        <v>2883.6669692258774</v>
      </c>
      <c r="L35" s="20">
        <f ca="1" t="shared" si="17"/>
        <v>4243.050337127734</v>
      </c>
      <c r="M35" s="20">
        <f ca="1" t="shared" si="17"/>
        <v>1057.0022148520168</v>
      </c>
      <c r="O35" s="5">
        <v>10</v>
      </c>
      <c r="P35" s="5">
        <v>10</v>
      </c>
      <c r="Q35" s="5">
        <v>10</v>
      </c>
      <c r="R35" s="5">
        <v>10</v>
      </c>
      <c r="S35" s="5">
        <v>10</v>
      </c>
      <c r="T35" s="5">
        <v>10</v>
      </c>
      <c r="U35" s="5">
        <v>10</v>
      </c>
      <c r="V35" s="5">
        <v>10</v>
      </c>
      <c r="W35" s="5">
        <v>10</v>
      </c>
      <c r="X35" s="5">
        <v>10</v>
      </c>
      <c r="Y35" s="5">
        <v>10</v>
      </c>
    </row>
    <row r="36" spans="2:25" ht="24.75" customHeight="1">
      <c r="B36" t="e">
        <f>GEOMEAN(C32:M41)</f>
        <v>#NUM!</v>
      </c>
      <c r="C36" s="20">
        <f ca="1" t="shared" si="16"/>
        <v>745.1683476091337</v>
      </c>
      <c r="D36" s="20">
        <f ca="1" t="shared" si="17"/>
        <v>4569.764708949749</v>
      </c>
      <c r="E36" s="20">
        <f ca="1" t="shared" si="17"/>
        <v>2473.754751545924</v>
      </c>
      <c r="F36" s="20">
        <f ca="1" t="shared" si="17"/>
        <v>10.472158082105839</v>
      </c>
      <c r="G36" s="20">
        <f ca="1" t="shared" si="17"/>
        <v>44.82108275660129</v>
      </c>
      <c r="H36" s="20">
        <f ca="1" t="shared" si="17"/>
        <v>2633.8593881251763</v>
      </c>
      <c r="I36" s="20">
        <f ca="1" t="shared" si="17"/>
        <v>351.02515529616574</v>
      </c>
      <c r="J36" s="20">
        <f ca="1" t="shared" si="17"/>
        <v>119.72804926162581</v>
      </c>
      <c r="K36" s="20">
        <f ca="1" t="shared" si="17"/>
        <v>3227.7459393892523</v>
      </c>
      <c r="L36" s="20">
        <f ca="1" t="shared" si="17"/>
        <v>3018.1247286532275</v>
      </c>
      <c r="M36" s="20">
        <f ca="1" t="shared" si="17"/>
        <v>4585.910314195722</v>
      </c>
      <c r="O36" s="5">
        <v>10</v>
      </c>
      <c r="P36" s="5">
        <v>10</v>
      </c>
      <c r="Q36" s="5">
        <v>10</v>
      </c>
      <c r="R36" s="5">
        <v>10</v>
      </c>
      <c r="S36" s="5">
        <v>10</v>
      </c>
      <c r="T36" s="5">
        <v>10</v>
      </c>
      <c r="U36" s="5">
        <v>10</v>
      </c>
      <c r="V36" s="5">
        <v>10</v>
      </c>
      <c r="W36" s="5">
        <v>10</v>
      </c>
      <c r="X36" s="5">
        <v>10</v>
      </c>
      <c r="Y36" s="5">
        <v>10</v>
      </c>
    </row>
    <row r="37" spans="3:25" ht="24.75" customHeight="1">
      <c r="C37" s="20">
        <f ca="1" t="shared" si="16"/>
        <v>0.7350545251882541</v>
      </c>
      <c r="D37" s="20">
        <f ca="1" t="shared" si="17"/>
        <v>6555.401056941876</v>
      </c>
      <c r="E37" s="20">
        <f ca="1" t="shared" si="17"/>
        <v>6747.377151416878</v>
      </c>
      <c r="F37" s="20">
        <f ca="1" t="shared" si="17"/>
        <v>1014.4623070417499</v>
      </c>
      <c r="G37" s="20">
        <f ca="1" t="shared" si="17"/>
        <v>3170.5404135868303</v>
      </c>
      <c r="H37" s="20">
        <f ca="1" t="shared" si="17"/>
        <v>2001.4874559195202</v>
      </c>
      <c r="I37" s="20">
        <f ca="1" t="shared" si="17"/>
        <v>393.21615017846176</v>
      </c>
      <c r="J37" s="20">
        <f ca="1" t="shared" si="17"/>
        <v>1073.2758899033095</v>
      </c>
      <c r="K37" s="20">
        <f ca="1" t="shared" si="17"/>
        <v>2280.98876636207</v>
      </c>
      <c r="L37" s="20">
        <f ca="1" t="shared" si="17"/>
        <v>765.7161232213417</v>
      </c>
      <c r="M37" s="20">
        <f ca="1" t="shared" si="17"/>
        <v>2317.75416161358</v>
      </c>
      <c r="O37" s="5">
        <v>10</v>
      </c>
      <c r="P37" s="5">
        <v>10</v>
      </c>
      <c r="Q37" s="5">
        <v>10</v>
      </c>
      <c r="R37" s="5">
        <v>10</v>
      </c>
      <c r="S37" s="5">
        <v>10</v>
      </c>
      <c r="T37" s="5">
        <v>10</v>
      </c>
      <c r="U37" s="5">
        <v>10</v>
      </c>
      <c r="V37" s="5">
        <v>10</v>
      </c>
      <c r="W37" s="5">
        <v>10</v>
      </c>
      <c r="X37" s="5">
        <v>10</v>
      </c>
      <c r="Y37" s="5">
        <v>10</v>
      </c>
    </row>
    <row r="38" spans="3:25" ht="24.75" customHeight="1">
      <c r="C38" s="20">
        <f ca="1" t="shared" si="16"/>
        <v>1810.7521663969976</v>
      </c>
      <c r="D38" s="20">
        <f ca="1" t="shared" si="17"/>
        <v>825.8011202815147</v>
      </c>
      <c r="E38" s="20">
        <f ca="1" t="shared" si="17"/>
        <v>7568.304085266884</v>
      </c>
      <c r="F38" s="20">
        <f ca="1" t="shared" si="17"/>
        <v>2610.899565684577</v>
      </c>
      <c r="G38" s="20">
        <f ca="1" t="shared" si="17"/>
        <v>596.9998473024923</v>
      </c>
      <c r="H38" s="20">
        <f ca="1" t="shared" si="17"/>
        <v>2761.912763967597</v>
      </c>
      <c r="I38" s="20">
        <f ca="1" t="shared" si="17"/>
        <v>1441.596520759008</v>
      </c>
      <c r="J38" s="20">
        <f ca="1" t="shared" si="17"/>
        <v>3158.4506689879945</v>
      </c>
      <c r="K38" s="20">
        <f ca="1" t="shared" si="17"/>
        <v>1282.5798334243104</v>
      </c>
      <c r="L38" s="20">
        <f ca="1" t="shared" si="17"/>
        <v>1474.4758506475432</v>
      </c>
      <c r="M38" s="20">
        <f ca="1" t="shared" si="17"/>
        <v>4308.563082458955</v>
      </c>
      <c r="O38" s="5">
        <v>10</v>
      </c>
      <c r="P38" s="5">
        <v>10</v>
      </c>
      <c r="Q38" s="5">
        <v>10</v>
      </c>
      <c r="R38" s="5">
        <v>10</v>
      </c>
      <c r="S38" s="5">
        <v>10</v>
      </c>
      <c r="T38" s="5">
        <v>10</v>
      </c>
      <c r="U38" s="5">
        <v>10</v>
      </c>
      <c r="V38" s="5">
        <v>10</v>
      </c>
      <c r="W38" s="5">
        <v>10</v>
      </c>
      <c r="X38" s="5">
        <v>10</v>
      </c>
      <c r="Y38" s="5">
        <v>10</v>
      </c>
    </row>
    <row r="39" spans="3:25" ht="24.75" customHeight="1">
      <c r="C39" s="20">
        <f ca="1" t="shared" si="16"/>
        <v>1331.564457847656</v>
      </c>
      <c r="D39" s="20">
        <f ca="1" t="shared" si="17"/>
        <v>1293.737472637931</v>
      </c>
      <c r="E39" s="20">
        <f ca="1" t="shared" si="17"/>
        <v>4552.570995724178</v>
      </c>
      <c r="F39" s="20">
        <f ca="1" t="shared" si="17"/>
        <v>537.4799043765817</v>
      </c>
      <c r="G39" s="20">
        <f ca="1" t="shared" si="17"/>
        <v>1144.9280417062482</v>
      </c>
      <c r="H39" s="20">
        <f ca="1" t="shared" si="17"/>
        <v>3.4114754130734464</v>
      </c>
      <c r="I39" s="20">
        <f ca="1" t="shared" si="17"/>
        <v>3371.3613128974025</v>
      </c>
      <c r="J39" s="20">
        <f ca="1" t="shared" si="17"/>
        <v>2884.344418556319</v>
      </c>
      <c r="K39" s="20">
        <f ca="1" t="shared" si="17"/>
        <v>2078.254021588973</v>
      </c>
      <c r="L39" s="20">
        <f ca="1" t="shared" si="17"/>
        <v>3818.0228222455903</v>
      </c>
      <c r="M39" s="20">
        <f ca="1" t="shared" si="17"/>
        <v>80.4101033330445</v>
      </c>
      <c r="O39" s="5">
        <v>10</v>
      </c>
      <c r="P39" s="5">
        <v>10</v>
      </c>
      <c r="Q39" s="5">
        <v>10</v>
      </c>
      <c r="R39" s="5">
        <v>10</v>
      </c>
      <c r="S39" s="5">
        <v>10</v>
      </c>
      <c r="T39" s="5">
        <v>10</v>
      </c>
      <c r="U39" s="5">
        <v>10</v>
      </c>
      <c r="V39" s="5">
        <v>10</v>
      </c>
      <c r="W39" s="5">
        <v>10</v>
      </c>
      <c r="X39" s="5">
        <v>10</v>
      </c>
      <c r="Y39" s="5">
        <v>10</v>
      </c>
    </row>
    <row r="40" spans="3:25" ht="24.75" customHeight="1">
      <c r="C40" s="20">
        <f ca="1" t="shared" si="16"/>
        <v>2306.0460525327053</v>
      </c>
      <c r="D40" s="20">
        <f ca="1" t="shared" si="17"/>
        <v>2117.108912492658</v>
      </c>
      <c r="E40" s="20">
        <f ca="1" t="shared" si="17"/>
        <v>362.7303780669184</v>
      </c>
      <c r="F40" s="20">
        <f ca="1" t="shared" si="17"/>
        <v>3385.699003047936</v>
      </c>
      <c r="G40" s="20">
        <f ca="1" t="shared" si="17"/>
        <v>924.5318193617303</v>
      </c>
      <c r="H40" s="20">
        <f ca="1" t="shared" si="17"/>
        <v>4301.7521492866745</v>
      </c>
      <c r="I40" s="20">
        <f ca="1" t="shared" si="17"/>
        <v>1507.7218685318196</v>
      </c>
      <c r="J40" s="20">
        <f ca="1" t="shared" si="17"/>
        <v>3970.2115004099687</v>
      </c>
      <c r="K40" s="20">
        <f ca="1" t="shared" si="17"/>
        <v>264.92113522806557</v>
      </c>
      <c r="L40" s="20">
        <f ca="1" t="shared" si="17"/>
        <v>5643.524393802304</v>
      </c>
      <c r="M40" s="20">
        <f ca="1" t="shared" si="17"/>
        <v>3903.4634444464627</v>
      </c>
      <c r="O40" s="5">
        <v>10</v>
      </c>
      <c r="P40" s="5">
        <v>10</v>
      </c>
      <c r="Q40" s="5">
        <v>10</v>
      </c>
      <c r="R40" s="5">
        <v>10</v>
      </c>
      <c r="S40" s="5">
        <v>10</v>
      </c>
      <c r="T40" s="5">
        <v>10</v>
      </c>
      <c r="U40" s="5">
        <v>10</v>
      </c>
      <c r="V40" s="5">
        <v>10</v>
      </c>
      <c r="W40" s="5">
        <v>10</v>
      </c>
      <c r="X40" s="5">
        <v>10</v>
      </c>
      <c r="Y40" s="5">
        <v>10</v>
      </c>
    </row>
    <row r="41" spans="3:25" ht="24.75" customHeight="1">
      <c r="C41" s="20">
        <f ca="1" t="shared" si="16"/>
        <v>868.0930193620624</v>
      </c>
      <c r="D41" s="20">
        <f ca="1" t="shared" si="17"/>
        <v>1328.9862675580416</v>
      </c>
      <c r="E41" s="20">
        <f ca="1" t="shared" si="17"/>
        <v>6935.102476477721</v>
      </c>
      <c r="F41" s="20">
        <f ca="1" t="shared" si="17"/>
        <v>3677.0647595597006</v>
      </c>
      <c r="G41" s="20">
        <f ca="1" t="shared" si="17"/>
        <v>8604.98401712587</v>
      </c>
      <c r="H41" s="20">
        <f ca="1" t="shared" si="17"/>
        <v>3738.99707304553</v>
      </c>
      <c r="I41" s="20">
        <f ca="1" t="shared" si="17"/>
        <v>2403.6388866673246</v>
      </c>
      <c r="J41" s="20">
        <f ca="1" t="shared" si="17"/>
        <v>6339.631677180439</v>
      </c>
      <c r="K41" s="20">
        <f ca="1" t="shared" si="17"/>
        <v>7233.469958248202</v>
      </c>
      <c r="L41" s="20">
        <f ca="1" t="shared" si="17"/>
        <v>9507.16549326494</v>
      </c>
      <c r="M41" s="20">
        <f ca="1" t="shared" si="17"/>
        <v>419.70860200912796</v>
      </c>
      <c r="O41" s="5">
        <v>10</v>
      </c>
      <c r="P41" s="5">
        <v>10</v>
      </c>
      <c r="Q41" s="5">
        <v>10</v>
      </c>
      <c r="R41" s="5">
        <v>10</v>
      </c>
      <c r="S41" s="5">
        <v>10</v>
      </c>
      <c r="T41" s="5">
        <v>10</v>
      </c>
      <c r="U41" s="5">
        <v>10</v>
      </c>
      <c r="V41" s="5">
        <v>10</v>
      </c>
      <c r="W41" s="5">
        <v>10</v>
      </c>
      <c r="X41" s="5">
        <v>10</v>
      </c>
      <c r="Y41" s="5">
        <v>10</v>
      </c>
    </row>
    <row r="42" spans="3:25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</row>
    <row r="43" ht="24.75" customHeight="1" thickBot="1" thickTop="1">
      <c r="C43" s="13" t="s">
        <v>18</v>
      </c>
    </row>
    <row r="44" spans="3:13" ht="24.75" customHeight="1" thickTop="1"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9"/>
    </row>
    <row r="45" spans="3:13" ht="24.75" customHeight="1">
      <c r="C45" s="20">
        <f>LOG10(C32)</f>
        <v>3.5326774689730533</v>
      </c>
      <c r="D45" s="20">
        <f aca="true" t="shared" si="18" ref="D45:M45">LOG10(D32)</f>
        <v>1.8160391587615092</v>
      </c>
      <c r="E45" s="20">
        <f t="shared" si="18"/>
        <v>2.5537504971344513</v>
      </c>
      <c r="F45" s="20">
        <f t="shared" si="18"/>
        <v>3.2832529181992984</v>
      </c>
      <c r="G45" s="20">
        <f t="shared" si="18"/>
        <v>2.6500550429117875</v>
      </c>
      <c r="H45" s="20">
        <f t="shared" si="18"/>
        <v>3.5858423317787675</v>
      </c>
      <c r="I45" s="20">
        <f t="shared" si="18"/>
        <v>2.637324974387856</v>
      </c>
      <c r="J45" s="20">
        <f t="shared" si="18"/>
        <v>3.0234335964302512</v>
      </c>
      <c r="K45" s="20">
        <f t="shared" si="18"/>
        <v>3.8333850183496483</v>
      </c>
      <c r="L45" s="20">
        <f t="shared" si="18"/>
        <v>2.7784890503480844</v>
      </c>
      <c r="M45" s="20">
        <f t="shared" si="18"/>
        <v>3.010465061735007</v>
      </c>
    </row>
    <row r="46" spans="2:13" ht="24.75" customHeight="1">
      <c r="B46" s="28">
        <f>SUM(C45:M54)</f>
        <v>342.3730223426782</v>
      </c>
      <c r="C46" s="20">
        <f aca="true" t="shared" si="19" ref="C46:M46">LOG10(C33)</f>
        <v>3.0409752546164404</v>
      </c>
      <c r="D46" s="20">
        <f t="shared" si="19"/>
        <v>2.381045074408221</v>
      </c>
      <c r="E46" s="20">
        <f t="shared" si="19"/>
        <v>3.398845664440481</v>
      </c>
      <c r="F46" s="20">
        <f t="shared" si="19"/>
        <v>3.142310993930633</v>
      </c>
      <c r="G46" s="20">
        <f t="shared" si="19"/>
        <v>3.148734485696708</v>
      </c>
      <c r="H46" s="20">
        <f t="shared" si="19"/>
        <v>3.608916365855446</v>
      </c>
      <c r="I46" s="20">
        <f t="shared" si="19"/>
        <v>2.54291471414217</v>
      </c>
      <c r="J46" s="20">
        <f t="shared" si="19"/>
        <v>3.7959331150496185</v>
      </c>
      <c r="K46" s="20">
        <f t="shared" si="19"/>
        <v>3.4925416695714704</v>
      </c>
      <c r="L46" s="20">
        <f t="shared" si="19"/>
        <v>3.2832565309645623</v>
      </c>
      <c r="M46" s="20">
        <f t="shared" si="19"/>
        <v>3.3770130274611856</v>
      </c>
    </row>
    <row r="47" spans="2:13" ht="24.75" customHeight="1">
      <c r="B47">
        <f>B46/(10*11)</f>
        <v>3.1124820212970747</v>
      </c>
      <c r="C47" s="20">
        <f aca="true" t="shared" si="20" ref="C47:M47">LOG10(C34)</f>
        <v>2.1330716748978635</v>
      </c>
      <c r="D47" s="20">
        <f t="shared" si="20"/>
        <v>3.218490885387435</v>
      </c>
      <c r="E47" s="20">
        <f t="shared" si="20"/>
        <v>3.142121647138334</v>
      </c>
      <c r="F47" s="20">
        <f t="shared" si="20"/>
        <v>3.809279621242682</v>
      </c>
      <c r="G47" s="20">
        <f t="shared" si="20"/>
        <v>2.91522075892383</v>
      </c>
      <c r="H47" s="20">
        <f t="shared" si="20"/>
        <v>1.971990290252979</v>
      </c>
      <c r="I47" s="20">
        <f t="shared" si="20"/>
        <v>3.099946614153825</v>
      </c>
      <c r="J47" s="20">
        <f t="shared" si="20"/>
        <v>3.568269908574747</v>
      </c>
      <c r="K47" s="20">
        <f t="shared" si="20"/>
        <v>2.387440731032537</v>
      </c>
      <c r="L47" s="20">
        <f t="shared" si="20"/>
        <v>2.5953757987192283</v>
      </c>
      <c r="M47" s="20">
        <f t="shared" si="20"/>
        <v>3.4208395316960116</v>
      </c>
    </row>
    <row r="48" spans="2:13" ht="24.75" customHeight="1">
      <c r="B48" s="29">
        <f>POWER(10,B47)</f>
        <v>1295.6330604458076</v>
      </c>
      <c r="C48" s="20">
        <f aca="true" t="shared" si="21" ref="C48:M48">LOG10(C35)</f>
        <v>3.757733016632009</v>
      </c>
      <c r="D48" s="20">
        <f t="shared" si="21"/>
        <v>2.5440199735846116</v>
      </c>
      <c r="E48" s="20">
        <f t="shared" si="21"/>
        <v>3.59320691890483</v>
      </c>
      <c r="F48" s="20">
        <f t="shared" si="21"/>
        <v>3.3901541603759795</v>
      </c>
      <c r="G48" s="20">
        <f t="shared" si="21"/>
        <v>3.1547232021452376</v>
      </c>
      <c r="H48" s="20">
        <f t="shared" si="21"/>
        <v>2.9371543340681585</v>
      </c>
      <c r="I48" s="20">
        <f t="shared" si="21"/>
        <v>2.7424045205564</v>
      </c>
      <c r="J48" s="20">
        <f t="shared" si="21"/>
        <v>3.3116730522722926</v>
      </c>
      <c r="K48" s="20">
        <f t="shared" si="21"/>
        <v>3.459945102864679</v>
      </c>
      <c r="L48" s="20">
        <f t="shared" si="21"/>
        <v>3.6276781840190635</v>
      </c>
      <c r="M48" s="20">
        <f t="shared" si="21"/>
        <v>3.0240758973329713</v>
      </c>
    </row>
    <row r="49" spans="2:13" ht="24.75" customHeight="1">
      <c r="B49" s="29" t="s">
        <v>19</v>
      </c>
      <c r="C49" s="20">
        <f aca="true" t="shared" si="22" ref="C49:M49">LOG10(C36)</f>
        <v>2.872254399162153</v>
      </c>
      <c r="D49" s="20">
        <f t="shared" si="22"/>
        <v>3.6598938394056444</v>
      </c>
      <c r="E49" s="20">
        <f t="shared" si="22"/>
        <v>3.3933566414006857</v>
      </c>
      <c r="F49" s="20">
        <f t="shared" si="22"/>
        <v>1.0200361894697494</v>
      </c>
      <c r="G49" s="20">
        <f t="shared" si="22"/>
        <v>1.6514823437103616</v>
      </c>
      <c r="H49" s="20">
        <f t="shared" si="22"/>
        <v>3.4205925858910025</v>
      </c>
      <c r="I49" s="20">
        <f t="shared" si="22"/>
        <v>2.545338240154876</v>
      </c>
      <c r="J49" s="20">
        <f t="shared" si="22"/>
        <v>2.0781959065677196</v>
      </c>
      <c r="K49" s="20">
        <f t="shared" si="22"/>
        <v>3.508899343440491</v>
      </c>
      <c r="L49" s="20">
        <f t="shared" si="22"/>
        <v>3.4797371836988513</v>
      </c>
      <c r="M49" s="20">
        <f t="shared" si="22"/>
        <v>3.661425557059692</v>
      </c>
    </row>
    <row r="50" spans="3:13" ht="24.75" customHeight="1">
      <c r="C50" s="20">
        <f aca="true" t="shared" si="23" ref="C50:M50">LOG10(C37)</f>
        <v>-0.13368044443949267</v>
      </c>
      <c r="D50" s="20">
        <f t="shared" si="23"/>
        <v>3.81659926681003</v>
      </c>
      <c r="E50" s="20">
        <f t="shared" si="23"/>
        <v>3.8291349861596475</v>
      </c>
      <c r="F50" s="20">
        <f t="shared" si="23"/>
        <v>3.006235915195992</v>
      </c>
      <c r="G50" s="20">
        <f t="shared" si="23"/>
        <v>3.5011332933330714</v>
      </c>
      <c r="H50" s="20">
        <f t="shared" si="23"/>
        <v>3.301352872561531</v>
      </c>
      <c r="I50" s="20">
        <f t="shared" si="23"/>
        <v>2.5946313468746136</v>
      </c>
      <c r="J50" s="20">
        <f t="shared" si="23"/>
        <v>3.030711373467833</v>
      </c>
      <c r="K50" s="20">
        <f t="shared" si="23"/>
        <v>3.3581231464257155</v>
      </c>
      <c r="L50" s="20">
        <f t="shared" si="23"/>
        <v>2.8840677918664834</v>
      </c>
      <c r="M50" s="20">
        <f t="shared" si="23"/>
        <v>3.365067369541004</v>
      </c>
    </row>
    <row r="51" spans="3:13" ht="24.75" customHeight="1">
      <c r="C51" s="20">
        <f aca="true" t="shared" si="24" ref="C51:M51">LOG10(C38)</f>
        <v>3.257859013466126</v>
      </c>
      <c r="D51" s="20">
        <f t="shared" si="24"/>
        <v>2.9168754677028272</v>
      </c>
      <c r="E51" s="20">
        <f t="shared" si="24"/>
        <v>3.878998573169152</v>
      </c>
      <c r="F51" s="20">
        <f t="shared" si="24"/>
        <v>3.416790165998392</v>
      </c>
      <c r="G51" s="20">
        <f t="shared" si="24"/>
        <v>2.7759742200478055</v>
      </c>
      <c r="H51" s="20">
        <f t="shared" si="24"/>
        <v>3.4412099571079953</v>
      </c>
      <c r="I51" s="20">
        <f t="shared" si="24"/>
        <v>3.1588437254822495</v>
      </c>
      <c r="J51" s="20">
        <f t="shared" si="24"/>
        <v>3.499474098151834</v>
      </c>
      <c r="K51" s="20">
        <f t="shared" si="24"/>
        <v>3.1080844070287523</v>
      </c>
      <c r="L51" s="20">
        <f t="shared" si="24"/>
        <v>3.168637663957061</v>
      </c>
      <c r="M51" s="20">
        <f t="shared" si="24"/>
        <v>3.634332455912965</v>
      </c>
    </row>
    <row r="52" spans="3:13" ht="24.75" customHeight="1">
      <c r="C52" s="20">
        <f aca="true" t="shared" si="25" ref="C52:M52">LOG10(C39)</f>
        <v>3.1243621944399904</v>
      </c>
      <c r="D52" s="20">
        <f t="shared" si="25"/>
        <v>3.1118461575136034</v>
      </c>
      <c r="E52" s="20">
        <f t="shared" si="25"/>
        <v>3.6582567271876236</v>
      </c>
      <c r="F52" s="20">
        <f t="shared" si="25"/>
        <v>2.7303622312266906</v>
      </c>
      <c r="G52" s="20">
        <f t="shared" si="25"/>
        <v>3.058778192289931</v>
      </c>
      <c r="H52" s="20">
        <f t="shared" si="25"/>
        <v>0.5329422456129914</v>
      </c>
      <c r="I52" s="20">
        <f t="shared" si="25"/>
        <v>3.5278052988837225</v>
      </c>
      <c r="J52" s="20">
        <f t="shared" si="25"/>
        <v>3.460047118095771</v>
      </c>
      <c r="K52" s="20">
        <f t="shared" si="25"/>
        <v>3.317698629569558</v>
      </c>
      <c r="L52" s="20">
        <f t="shared" si="25"/>
        <v>3.581838520062284</v>
      </c>
      <c r="M52" s="20">
        <f t="shared" si="25"/>
        <v>1.9053106202175927</v>
      </c>
    </row>
    <row r="53" spans="3:13" ht="24.75" customHeight="1">
      <c r="C53" s="20">
        <f aca="true" t="shared" si="26" ref="C53:M53">LOG10(C40)</f>
        <v>3.362867976055438</v>
      </c>
      <c r="D53" s="20">
        <f t="shared" si="26"/>
        <v>3.3257432004274885</v>
      </c>
      <c r="E53" s="20">
        <f t="shared" si="26"/>
        <v>2.5595839285453392</v>
      </c>
      <c r="F53" s="20">
        <f t="shared" si="26"/>
        <v>3.529648345643589</v>
      </c>
      <c r="G53" s="20">
        <f t="shared" si="26"/>
        <v>2.965921862748207</v>
      </c>
      <c r="H53" s="20">
        <f t="shared" si="26"/>
        <v>3.6336453843643253</v>
      </c>
      <c r="I53" s="20">
        <f t="shared" si="26"/>
        <v>3.178321234038779</v>
      </c>
      <c r="J53" s="20">
        <f t="shared" si="26"/>
        <v>3.598813643038764</v>
      </c>
      <c r="K53" s="20">
        <f t="shared" si="26"/>
        <v>2.4231166073979074</v>
      </c>
      <c r="L53" s="20">
        <f t="shared" si="26"/>
        <v>3.7515504065970915</v>
      </c>
      <c r="M53" s="20">
        <f t="shared" si="26"/>
        <v>3.591450116594386</v>
      </c>
    </row>
    <row r="54" spans="3:13" ht="24.75" customHeight="1">
      <c r="C54" s="20">
        <f aca="true" t="shared" si="27" ref="C54:M54">LOG10(C41)</f>
        <v>2.9385662639221026</v>
      </c>
      <c r="D54" s="20">
        <f t="shared" si="27"/>
        <v>3.1235204933922596</v>
      </c>
      <c r="E54" s="20">
        <f t="shared" si="27"/>
        <v>3.8410528828051196</v>
      </c>
      <c r="F54" s="20">
        <f t="shared" si="27"/>
        <v>3.5655012786237616</v>
      </c>
      <c r="G54" s="20">
        <f t="shared" si="27"/>
        <v>3.9347500680069274</v>
      </c>
      <c r="H54" s="20">
        <f t="shared" si="27"/>
        <v>3.5727551251807848</v>
      </c>
      <c r="I54" s="20">
        <f t="shared" si="27"/>
        <v>3.3808692215221074</v>
      </c>
      <c r="J54" s="20">
        <f t="shared" si="27"/>
        <v>3.8020640267753074</v>
      </c>
      <c r="K54" s="20">
        <f t="shared" si="27"/>
        <v>3.8593466821085336</v>
      </c>
      <c r="L54" s="20">
        <f t="shared" si="27"/>
        <v>3.9780510538327776</v>
      </c>
      <c r="M54" s="20">
        <f t="shared" si="27"/>
        <v>2.6229478702522675</v>
      </c>
    </row>
    <row r="55" spans="3:13" ht="24.75" customHeight="1" thickBot="1">
      <c r="C55" s="21"/>
      <c r="D55" s="22" t="s">
        <v>10</v>
      </c>
      <c r="E55" s="22" t="s">
        <v>10</v>
      </c>
      <c r="F55" s="22" t="s">
        <v>10</v>
      </c>
      <c r="G55" s="22" t="s">
        <v>10</v>
      </c>
      <c r="H55" s="22" t="s">
        <v>10</v>
      </c>
      <c r="I55" s="22" t="s">
        <v>10</v>
      </c>
      <c r="J55" s="22" t="s">
        <v>10</v>
      </c>
      <c r="K55" s="22" t="s">
        <v>10</v>
      </c>
      <c r="L55" s="22" t="s">
        <v>10</v>
      </c>
      <c r="M55" s="23"/>
    </row>
    <row r="56" ht="13.5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2010-01-16T22:16:13Z</dcterms:modified>
  <cp:category/>
  <cp:version/>
  <cp:contentType/>
  <cp:contentStatus/>
</cp:coreProperties>
</file>