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7"/>
  <workbookPr showInkAnnotation="0" autoCompressPictures="0"/>
  <mc:AlternateContent xmlns:mc="http://schemas.openxmlformats.org/markup-compatibility/2006">
    <mc:Choice Requires="x15">
      <x15ac:absPath xmlns:x15ac="http://schemas.microsoft.com/office/spreadsheetml/2010/11/ac" url="C:\Users\jkenney\Desktop\HRS Forms\"/>
    </mc:Choice>
  </mc:AlternateContent>
  <xr:revisionPtr revIDLastSave="0" documentId="13_ncr:1_{4EB5FA92-3056-4C33-B3BC-FD61EFD45DE7}" xr6:coauthVersionLast="36" xr6:coauthVersionMax="36" xr10:uidLastSave="{00000000-0000-0000-0000-000000000000}"/>
  <bookViews>
    <workbookView xWindow="14390" yWindow="-20" windowWidth="14430" windowHeight="12860" xr2:uid="{00000000-000D-0000-FFFF-FFFF00000000}"/>
  </bookViews>
  <sheets>
    <sheet name="Sheet1" sheetId="1" r:id="rId1"/>
    <sheet name="Sheet2" sheetId="2" r:id="rId2"/>
    <sheet name="Sheet3" sheetId="3" r:id="rId3"/>
  </sheets>
  <definedNames>
    <definedName name="_xlnm.Print_Area" localSheetId="0">Sheet1!$A$1:$K$97</definedName>
  </definedNames>
  <calcPr calcId="191029"/>
  <extLst>
    <ext xmlns:mx="http://schemas.microsoft.com/office/mac/excel/2008/main" uri="{7523E5D3-25F3-A5E0-1632-64F254C22452}">
      <mx:ArchID Flags="2"/>
    </ext>
  </extLst>
</workbook>
</file>

<file path=xl/calcChain.xml><?xml version="1.0" encoding="utf-8"?>
<calcChain xmlns="http://schemas.openxmlformats.org/spreadsheetml/2006/main">
  <c r="J22" i="1" l="1"/>
  <c r="J23" i="1"/>
  <c r="A26" i="1"/>
  <c r="J21" i="1"/>
  <c r="K68" i="1"/>
  <c r="K69" i="1"/>
  <c r="K70" i="1"/>
  <c r="K71" i="1"/>
  <c r="K64" i="1"/>
  <c r="K65" i="1"/>
  <c r="K66" i="1"/>
  <c r="K67" i="1"/>
  <c r="J15" i="1"/>
  <c r="J16" i="1"/>
  <c r="J17" i="1"/>
  <c r="J18" i="1"/>
  <c r="J19" i="1"/>
  <c r="P37" i="1"/>
  <c r="P36" i="1"/>
  <c r="P35" i="1"/>
  <c r="P34" i="1"/>
  <c r="P33" i="1"/>
  <c r="N34" i="1"/>
  <c r="N33" i="1"/>
  <c r="K77" i="1"/>
  <c r="K76" i="1"/>
  <c r="K33" i="1"/>
  <c r="K34" i="1"/>
  <c r="K38" i="1" s="1"/>
  <c r="K35" i="1"/>
  <c r="K36" i="1"/>
  <c r="K37" i="1"/>
  <c r="K39" i="1"/>
  <c r="K40" i="1"/>
  <c r="K41" i="1"/>
  <c r="K42" i="1"/>
  <c r="K43" i="1"/>
  <c r="K45" i="1"/>
  <c r="K46" i="1"/>
  <c r="K47" i="1"/>
  <c r="K48" i="1"/>
  <c r="K49" i="1"/>
  <c r="K51" i="1"/>
  <c r="K53" i="1"/>
  <c r="K52" i="1"/>
  <c r="K54" i="1"/>
  <c r="K55" i="1"/>
  <c r="K78" i="1" l="1"/>
  <c r="K56" i="1"/>
  <c r="I68" i="1"/>
  <c r="K50" i="1"/>
  <c r="I66" i="1"/>
  <c r="I35" i="1"/>
  <c r="I69" i="1"/>
  <c r="I54" i="1"/>
  <c r="I40" i="1"/>
  <c r="I36" i="1"/>
  <c r="J36" i="1" s="1"/>
  <c r="I65" i="1"/>
  <c r="I67" i="1"/>
  <c r="I43" i="1"/>
  <c r="J43" i="1" s="1"/>
  <c r="I39" i="1"/>
  <c r="I77" i="1"/>
  <c r="K19" i="1"/>
  <c r="K15" i="1"/>
  <c r="I64" i="1"/>
  <c r="K22" i="1"/>
  <c r="K17" i="1"/>
  <c r="I53" i="1"/>
  <c r="I47" i="1"/>
  <c r="I42" i="1"/>
  <c r="J42" i="1" s="1"/>
  <c r="K18" i="1"/>
  <c r="I71" i="1"/>
  <c r="K21" i="1"/>
  <c r="I76" i="1"/>
  <c r="I78" i="1" s="1"/>
  <c r="J77" i="1" s="1"/>
  <c r="I37" i="1"/>
  <c r="J37" i="1" s="1"/>
  <c r="K16" i="1"/>
  <c r="I46" i="1"/>
  <c r="I70" i="1"/>
  <c r="K23" i="1"/>
  <c r="I33" i="1"/>
  <c r="I51" i="1"/>
  <c r="I48" i="1"/>
  <c r="J48" i="1" s="1"/>
  <c r="I34" i="1"/>
  <c r="I52" i="1"/>
  <c r="I55" i="1"/>
  <c r="J55" i="1" s="1"/>
  <c r="I45" i="1"/>
  <c r="J47" i="1" s="1"/>
  <c r="I49" i="1"/>
  <c r="J49" i="1" s="1"/>
  <c r="K44" i="1"/>
  <c r="J24" i="1"/>
  <c r="I41" i="1"/>
  <c r="K72" i="1"/>
  <c r="K57" i="1" l="1"/>
  <c r="K24" i="1"/>
  <c r="J34" i="1"/>
  <c r="J41" i="1"/>
  <c r="J46" i="1"/>
  <c r="J35" i="1"/>
  <c r="J53" i="1"/>
  <c r="I72" i="1"/>
  <c r="J76" i="1"/>
  <c r="I44" i="1"/>
  <c r="K80" i="1"/>
  <c r="J51" i="1"/>
  <c r="I56" i="1"/>
  <c r="I50" i="1"/>
  <c r="J45" i="1"/>
  <c r="I38" i="1"/>
  <c r="J33" i="1"/>
  <c r="J52" i="1"/>
  <c r="J40" i="1"/>
  <c r="J39" i="1"/>
  <c r="I57" i="1" l="1"/>
  <c r="I80" i="1" s="1"/>
  <c r="J5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Jessica Steiner</author>
    <author>aaguirre</author>
    <author>CSM User</author>
  </authors>
  <commentList>
    <comment ref="I7" authorId="0" shapeId="0" xr:uid="{00000000-0006-0000-0000-000001000000}">
      <text>
        <r>
          <rPr>
            <b/>
            <sz val="8"/>
            <color indexed="81"/>
            <rFont val="Tahoma"/>
            <family val="2"/>
          </rPr>
          <t xml:space="preserve">AMS
CEE
CS
EE
ME
CBE
CH 
MME 
PH
EB
GE
GP
HASS
MN 
PE
</t>
        </r>
      </text>
    </comment>
    <comment ref="F9" authorId="1" shapeId="0" xr:uid="{00000000-0006-0000-0000-000002000000}">
      <text>
        <r>
          <rPr>
            <b/>
            <sz val="8"/>
            <color indexed="81"/>
            <rFont val="Tahoma"/>
            <family val="2"/>
          </rPr>
          <t>aaguirre:</t>
        </r>
        <r>
          <rPr>
            <sz val="8"/>
            <color indexed="81"/>
            <rFont val="Tahoma"/>
            <family val="2"/>
          </rPr>
          <t xml:space="preserve">
If yes, please indicate the changes in the Comments Box.</t>
        </r>
      </text>
    </comment>
    <comment ref="F15" authorId="2" shapeId="0" xr:uid="{00000000-0006-0000-0000-000003000000}">
      <text>
        <r>
          <rPr>
            <b/>
            <sz val="8"/>
            <color indexed="81"/>
            <rFont val="Tahoma"/>
            <family val="2"/>
          </rPr>
          <t>SR - Summer Research
S1-Summer I</t>
        </r>
        <r>
          <rPr>
            <sz val="8"/>
            <color indexed="81"/>
            <rFont val="Tahoma"/>
            <family val="2"/>
          </rPr>
          <t xml:space="preserve">
</t>
        </r>
        <r>
          <rPr>
            <b/>
            <sz val="8"/>
            <color indexed="81"/>
            <rFont val="Tahoma"/>
            <family val="2"/>
          </rPr>
          <t>S2 - Summer II
CE - Short Course-Continuing Ed.
OR - Other Appointment
WS- Workshops
CA - Athletic Camps</t>
        </r>
        <r>
          <rPr>
            <sz val="8"/>
            <color indexed="81"/>
            <rFont val="Tahoma"/>
            <family val="2"/>
          </rPr>
          <t xml:space="preserve">
</t>
        </r>
      </text>
    </comment>
    <comment ref="F16" authorId="2" shapeId="0" xr:uid="{00000000-0006-0000-0000-000004000000}">
      <text>
        <r>
          <rPr>
            <b/>
            <sz val="8"/>
            <color indexed="81"/>
            <rFont val="Tahoma"/>
            <family val="2"/>
          </rPr>
          <t>SR - Summer Research
S1-Summer I</t>
        </r>
        <r>
          <rPr>
            <sz val="8"/>
            <color indexed="81"/>
            <rFont val="Tahoma"/>
            <family val="2"/>
          </rPr>
          <t xml:space="preserve">
</t>
        </r>
        <r>
          <rPr>
            <b/>
            <sz val="8"/>
            <color indexed="81"/>
            <rFont val="Tahoma"/>
            <family val="2"/>
          </rPr>
          <t>S2 - Summer II
CE - Short Course-Continuing Ed.
OR - Other Appointment
WS- Workshops
CA - Athletic Camps</t>
        </r>
        <r>
          <rPr>
            <sz val="8"/>
            <color indexed="81"/>
            <rFont val="Tahoma"/>
            <family val="2"/>
          </rPr>
          <t xml:space="preserve">
</t>
        </r>
      </text>
    </comment>
    <comment ref="F17" authorId="2" shapeId="0" xr:uid="{00000000-0006-0000-0000-000005000000}">
      <text>
        <r>
          <rPr>
            <b/>
            <sz val="8"/>
            <color indexed="81"/>
            <rFont val="Tahoma"/>
            <family val="2"/>
          </rPr>
          <t>SR - Summer Research
S1-Summer I</t>
        </r>
        <r>
          <rPr>
            <sz val="8"/>
            <color indexed="81"/>
            <rFont val="Tahoma"/>
            <family val="2"/>
          </rPr>
          <t xml:space="preserve">
</t>
        </r>
        <r>
          <rPr>
            <b/>
            <sz val="8"/>
            <color indexed="81"/>
            <rFont val="Tahoma"/>
            <family val="2"/>
          </rPr>
          <t>S2 - Summer II
CE - Short Course-Continuing Ed.
OR - Other Appointment
WS- Workshops
CA - Athletic Camps</t>
        </r>
        <r>
          <rPr>
            <sz val="8"/>
            <color indexed="81"/>
            <rFont val="Tahoma"/>
            <family val="2"/>
          </rPr>
          <t xml:space="preserve">
</t>
        </r>
      </text>
    </comment>
    <comment ref="F21" authorId="2" shapeId="0" xr:uid="{00000000-0006-0000-0000-000006000000}">
      <text>
        <r>
          <rPr>
            <b/>
            <sz val="8"/>
            <color indexed="81"/>
            <rFont val="Tahoma"/>
            <family val="2"/>
          </rPr>
          <t>SR - Summer Research
S1-Summer I</t>
        </r>
        <r>
          <rPr>
            <sz val="8"/>
            <color indexed="81"/>
            <rFont val="Tahoma"/>
            <family val="2"/>
          </rPr>
          <t xml:space="preserve">
</t>
        </r>
        <r>
          <rPr>
            <b/>
            <sz val="8"/>
            <color indexed="81"/>
            <rFont val="Tahoma"/>
            <family val="2"/>
          </rPr>
          <t>S2 - Summer II
CE - Short Course-Continuing Ed.
OR - Other Appointment
WS- Workshops
CA - Athletic Camps</t>
        </r>
        <r>
          <rPr>
            <sz val="8"/>
            <color indexed="81"/>
            <rFont val="Tahoma"/>
            <family val="2"/>
          </rPr>
          <t xml:space="preserve">
</t>
        </r>
      </text>
    </comment>
    <comment ref="F22" authorId="2" shapeId="0" xr:uid="{00000000-0006-0000-0000-000007000000}">
      <text>
        <r>
          <rPr>
            <b/>
            <sz val="8"/>
            <color indexed="81"/>
            <rFont val="Tahoma"/>
            <family val="2"/>
          </rPr>
          <t>SR - Summer Research
S1-Summer I</t>
        </r>
        <r>
          <rPr>
            <sz val="8"/>
            <color indexed="81"/>
            <rFont val="Tahoma"/>
            <family val="2"/>
          </rPr>
          <t xml:space="preserve">
</t>
        </r>
        <r>
          <rPr>
            <b/>
            <sz val="8"/>
            <color indexed="81"/>
            <rFont val="Tahoma"/>
            <family val="2"/>
          </rPr>
          <t>S2 - Summer II
CE - Short Course-Continuing Ed.
OR - Other Appointment
WS- Workshops
CA - Athletic Camps</t>
        </r>
        <r>
          <rPr>
            <sz val="8"/>
            <color indexed="81"/>
            <rFont val="Tahoma"/>
            <family val="2"/>
          </rPr>
          <t xml:space="preserve">
</t>
        </r>
      </text>
    </comment>
    <comment ref="J64" authorId="1" shapeId="0" xr:uid="{00000000-0006-0000-0000-000008000000}">
      <text>
        <r>
          <rPr>
            <b/>
            <sz val="8"/>
            <color indexed="81"/>
            <rFont val="Tahoma"/>
            <family val="2"/>
          </rPr>
          <t>aaguirre:</t>
        </r>
        <r>
          <rPr>
            <sz val="8"/>
            <color indexed="81"/>
            <rFont val="Tahoma"/>
            <family val="2"/>
          </rPr>
          <t xml:space="preserve">
% distribution is the % to be paid from multiple accounts.  For example, total to be paid is $2,000.  $1,200 of the $2,000 is to be paid from FOAP A and $800 to be paid from FOAP B.  Formula is:  $1,200/$2000 = 60% from Account A</t>
        </r>
      </text>
    </comment>
    <comment ref="J65" authorId="1" shapeId="0" xr:uid="{00000000-0006-0000-0000-000009000000}">
      <text>
        <r>
          <rPr>
            <b/>
            <sz val="8"/>
            <color indexed="81"/>
            <rFont val="Tahoma"/>
            <family val="2"/>
          </rPr>
          <t>aaguirre:</t>
        </r>
        <r>
          <rPr>
            <sz val="8"/>
            <color indexed="81"/>
            <rFont val="Tahoma"/>
            <family val="2"/>
          </rPr>
          <t xml:space="preserve">
% distribution is the % to be paid from multiple accounts.  For example, total to be paid is $2,000.  $1,200 of the $2,000 is to be paid from FOAP A and $800 to be paid from FOAP B.  Formula is:  $1,200/$2000 = 60% from Account A</t>
        </r>
      </text>
    </comment>
    <comment ref="J66" authorId="1" shapeId="0" xr:uid="{00000000-0006-0000-0000-00000A000000}">
      <text>
        <r>
          <rPr>
            <b/>
            <sz val="8"/>
            <color indexed="81"/>
            <rFont val="Tahoma"/>
            <family val="2"/>
          </rPr>
          <t>aaguirre:</t>
        </r>
        <r>
          <rPr>
            <sz val="8"/>
            <color indexed="81"/>
            <rFont val="Tahoma"/>
            <family val="2"/>
          </rPr>
          <t xml:space="preserve">
% distribution is the % to be paid from multiple accounts.  For example, total to be paid is $2,000.  $1,200 of the $2,000 is to be paid from FOAP A and $800 to be paid from FOAP B.  Formula is:  $1,200/$2000 = 60% from Account A</t>
        </r>
      </text>
    </comment>
    <comment ref="J67" authorId="1" shapeId="0" xr:uid="{00000000-0006-0000-0000-00000B000000}">
      <text>
        <r>
          <rPr>
            <b/>
            <sz val="8"/>
            <color indexed="81"/>
            <rFont val="Tahoma"/>
            <family val="2"/>
          </rPr>
          <t>aaguirre:</t>
        </r>
        <r>
          <rPr>
            <sz val="8"/>
            <color indexed="81"/>
            <rFont val="Tahoma"/>
            <family val="2"/>
          </rPr>
          <t xml:space="preserve">
% distribution is the % to be paid from multiple accounts.  For example, total to be paid is $2,000.  $1,200 of the $2,000 is to be paid from FOAP A and $800 to be paid from FOAP B.  Formula is:  $1,200/$2000 = 60% from Account A</t>
        </r>
      </text>
    </comment>
    <comment ref="J68" authorId="1" shapeId="0" xr:uid="{00000000-0006-0000-0000-00000C000000}">
      <text>
        <r>
          <rPr>
            <b/>
            <sz val="8"/>
            <color indexed="81"/>
            <rFont val="Tahoma"/>
            <family val="2"/>
          </rPr>
          <t>aaguirre:</t>
        </r>
        <r>
          <rPr>
            <sz val="8"/>
            <color indexed="81"/>
            <rFont val="Tahoma"/>
            <family val="2"/>
          </rPr>
          <t xml:space="preserve">
% distribution is the % to be paid from multiple accounts.  For example, total to be paid is $2,000.  $1,200 of the $2,000 is to be paid from FOAP A and $800 to be paid from FOAP B.  Formula is:  $1,200/$2000 = 60% from Account A</t>
        </r>
      </text>
    </comment>
    <comment ref="J69" authorId="1" shapeId="0" xr:uid="{00000000-0006-0000-0000-00000D000000}">
      <text>
        <r>
          <rPr>
            <b/>
            <sz val="8"/>
            <color indexed="81"/>
            <rFont val="Tahoma"/>
            <family val="2"/>
          </rPr>
          <t>aaguirre:</t>
        </r>
        <r>
          <rPr>
            <sz val="8"/>
            <color indexed="81"/>
            <rFont val="Tahoma"/>
            <family val="2"/>
          </rPr>
          <t xml:space="preserve">
% distribution is the % to be paid from multiple accounts.  For example, total to be paid is $2,000.  $1,200 of the $2,000 is to be paid from FOAP A and $800 to be paid from FOAP B.  Formula is:  $1,200/$2000 = 60% from Account A</t>
        </r>
      </text>
    </comment>
    <comment ref="J70" authorId="1" shapeId="0" xr:uid="{00000000-0006-0000-0000-00000E000000}">
      <text>
        <r>
          <rPr>
            <b/>
            <sz val="8"/>
            <color indexed="81"/>
            <rFont val="Tahoma"/>
            <family val="2"/>
          </rPr>
          <t>aaguirre:</t>
        </r>
        <r>
          <rPr>
            <sz val="8"/>
            <color indexed="81"/>
            <rFont val="Tahoma"/>
            <family val="2"/>
          </rPr>
          <t xml:space="preserve">
% distribution is the % to be paid from multiple accounts.  For example, total to be paid is $2,000.  $1,200 of the $2,000 is to be paid from FOAP A and $800 to be paid from FOAP B.  Formula is:  $1,200/$2000 = 60% from Account A</t>
        </r>
      </text>
    </comment>
    <comment ref="J71" authorId="1" shapeId="0" xr:uid="{00000000-0006-0000-0000-00000F000000}">
      <text>
        <r>
          <rPr>
            <b/>
            <sz val="8"/>
            <color indexed="81"/>
            <rFont val="Tahoma"/>
            <family val="2"/>
          </rPr>
          <t>aaguirre:</t>
        </r>
        <r>
          <rPr>
            <sz val="8"/>
            <color indexed="81"/>
            <rFont val="Tahoma"/>
            <family val="2"/>
          </rPr>
          <t xml:space="preserve">
% distribution is the % to be paid from multiple accounts.  For example, total to be paid is $2,000.  $1,200 of the $2,000 is to be paid from FOAP A and $800 to be paid from FOAP B.  Formula is:  $1,200/$2000 = 60% from Account A</t>
        </r>
      </text>
    </comment>
    <comment ref="J76" authorId="1" shapeId="0" xr:uid="{00000000-0006-0000-0000-000010000000}">
      <text>
        <r>
          <rPr>
            <b/>
            <sz val="8"/>
            <color indexed="81"/>
            <rFont val="Tahoma"/>
            <family val="2"/>
          </rPr>
          <t>aaguirre:</t>
        </r>
        <r>
          <rPr>
            <sz val="8"/>
            <color indexed="81"/>
            <rFont val="Tahoma"/>
            <family val="2"/>
          </rPr>
          <t xml:space="preserve">
% distribution is the % to be paid from multiple accounts.  For example, total to be paid is $2,000.  $1,200 of the $2,000 is to be paid from FOAP A and $800 to be paid from FOAP B.  Formula is:  $1,200/$2000 = 60% from Account A</t>
        </r>
      </text>
    </comment>
    <comment ref="H92" authorId="1" shapeId="0" xr:uid="{00000000-0006-0000-0000-000011000000}">
      <text>
        <r>
          <rPr>
            <b/>
            <sz val="8"/>
            <color indexed="81"/>
            <rFont val="Tahoma"/>
            <family val="2"/>
          </rPr>
          <t>aaguirre:</t>
        </r>
        <r>
          <rPr>
            <sz val="8"/>
            <color indexed="81"/>
            <rFont val="Tahoma"/>
            <family val="2"/>
          </rPr>
          <t xml:space="preserve">
The Budget Office's signature is required for all funds EXCLUDING grants and research accounts.  Grants and research accounts require ORA's approval.</t>
        </r>
      </text>
    </comment>
  </commentList>
</comments>
</file>

<file path=xl/sharedStrings.xml><?xml version="1.0" encoding="utf-8"?>
<sst xmlns="http://schemas.openxmlformats.org/spreadsheetml/2006/main" count="151" uniqueCount="100">
  <si>
    <t>Refer to Summer Fact Sheet for all the suffixes that can be used on this Summer Pay HR form.</t>
  </si>
  <si>
    <r>
      <t xml:space="preserve">Please fill out all </t>
    </r>
    <r>
      <rPr>
        <b/>
        <sz val="10"/>
        <rFont val="Arial"/>
        <family val="2"/>
      </rPr>
      <t>tan</t>
    </r>
    <r>
      <rPr>
        <sz val="10"/>
        <rFont val="Arial"/>
        <family val="2"/>
      </rPr>
      <t xml:space="preserve"> fields below:</t>
    </r>
  </si>
  <si>
    <t>Full Name (last, first)</t>
  </si>
  <si>
    <t>CWID</t>
  </si>
  <si>
    <t>Department</t>
  </si>
  <si>
    <t>Please answer with "yes":</t>
  </si>
  <si>
    <t>SUMMER DATES</t>
  </si>
  <si>
    <r>
      <t>Is this form for</t>
    </r>
    <r>
      <rPr>
        <b/>
        <sz val="10"/>
        <color indexed="10"/>
        <rFont val="Arial"/>
        <family val="2"/>
      </rPr>
      <t xml:space="preserve"> changes/revisions</t>
    </r>
    <r>
      <rPr>
        <b/>
        <sz val="10"/>
        <rFont val="Arial"/>
        <family val="2"/>
      </rPr>
      <t>?</t>
    </r>
  </si>
  <si>
    <t>Start Date</t>
  </si>
  <si>
    <t>End Date</t>
  </si>
  <si>
    <t># of Days</t>
  </si>
  <si>
    <r>
      <t xml:space="preserve">Is this form for </t>
    </r>
    <r>
      <rPr>
        <sz val="10"/>
        <color indexed="10"/>
        <rFont val="Arial"/>
        <family val="2"/>
      </rPr>
      <t>summer research</t>
    </r>
    <r>
      <rPr>
        <sz val="10"/>
        <rFont val="Arial"/>
        <family val="2"/>
      </rPr>
      <t>?</t>
    </r>
  </si>
  <si>
    <t xml:space="preserve">Summer Research (SR) </t>
  </si>
  <si>
    <r>
      <t xml:space="preserve">Is this form for </t>
    </r>
    <r>
      <rPr>
        <sz val="10"/>
        <color indexed="10"/>
        <rFont val="Arial"/>
        <family val="2"/>
      </rPr>
      <t>summer teaching</t>
    </r>
    <r>
      <rPr>
        <sz val="10"/>
        <rFont val="Arial"/>
        <family val="2"/>
      </rPr>
      <t>?</t>
    </r>
  </si>
  <si>
    <t>Summer I (S1)/ Field I (F1)</t>
  </si>
  <si>
    <r>
      <t xml:space="preserve">Is this form for </t>
    </r>
    <r>
      <rPr>
        <sz val="10"/>
        <color indexed="10"/>
        <rFont val="Arial"/>
        <family val="2"/>
      </rPr>
      <t>department head duties</t>
    </r>
    <r>
      <rPr>
        <sz val="10"/>
        <rFont val="Arial"/>
        <family val="2"/>
      </rPr>
      <t>?</t>
    </r>
  </si>
  <si>
    <t>Summer II (S2)/ Field II (F2)</t>
  </si>
  <si>
    <t xml:space="preserve">Note:  If possible please include all the types of summer pay on one HR form.  </t>
  </si>
  <si>
    <t>Calculated</t>
  </si>
  <si>
    <t>Position Number</t>
  </si>
  <si>
    <t>Total # of Days</t>
  </si>
  <si>
    <t>Amount</t>
  </si>
  <si>
    <t>SR</t>
  </si>
  <si>
    <t>Job Title</t>
  </si>
  <si>
    <t>F1</t>
  </si>
  <si>
    <t>F2</t>
  </si>
  <si>
    <t>% of Effort (whole number)</t>
  </si>
  <si>
    <t>Credit Hours</t>
  </si>
  <si>
    <t>S1</t>
  </si>
  <si>
    <t>SPECIFIC Duties and/or Comments:</t>
  </si>
  <si>
    <t>Instructions: Please put the appropriate summer job assignment in the appropriate section below . Thanks.</t>
  </si>
  <si>
    <t xml:space="preserve">If you input the start and end dates, the amount to be paid will automatically calculate. If you choose to, you can override any of the formulas or text (suffix, amount to be paid, % distribution, # of days). </t>
  </si>
  <si>
    <t>Suffix</t>
  </si>
  <si>
    <t>Index</t>
  </si>
  <si>
    <t>Fund</t>
  </si>
  <si>
    <t>Org</t>
  </si>
  <si>
    <t>Acct</t>
  </si>
  <si>
    <t>Prog</t>
  </si>
  <si>
    <t xml:space="preserve">Amount to be paid </t>
  </si>
  <si>
    <t>% Distribution</t>
  </si>
  <si>
    <t>MAY TOTAL</t>
  </si>
  <si>
    <t>JUNE TOTAL</t>
  </si>
  <si>
    <t>JULY TOTAL</t>
  </si>
  <si>
    <t>AUG TOTAL</t>
  </si>
  <si>
    <t>TOTAL</t>
  </si>
  <si>
    <t>Summer Instruction (S1 and S2)</t>
  </si>
  <si>
    <t>Please enter one line of pay for each summer month. You can type over the month in the Index column.</t>
  </si>
  <si>
    <t xml:space="preserve">Please delete #DIV/0 on any unused rows. Otherwise, the Grand Total of the form will not calculate. Thanks. </t>
  </si>
  <si>
    <t>Total amount of this HR form:</t>
  </si>
  <si>
    <t>Forwarded to Fund Manager:</t>
  </si>
  <si>
    <t xml:space="preserve"> </t>
  </si>
  <si>
    <t>(Please type Name and Date)</t>
  </si>
  <si>
    <t>Forwarded to DH/DD:</t>
  </si>
  <si>
    <t xml:space="preserve">        (Signature and Date)</t>
  </si>
  <si>
    <t>Forwarded to Employee:</t>
  </si>
  <si>
    <t>Other Summer Assignments CA (camp), CE (short course), WS(workshop), XP (curriculum dev.)</t>
  </si>
  <si>
    <t>June</t>
  </si>
  <si>
    <t>July</t>
  </si>
  <si>
    <t>May</t>
  </si>
  <si>
    <t>Aug</t>
  </si>
  <si>
    <t>% Distrib</t>
  </si>
  <si>
    <r>
      <t xml:space="preserve">Colorado School of Mines Academic Faculty </t>
    </r>
    <r>
      <rPr>
        <b/>
        <i/>
        <sz val="12"/>
        <rFont val="Arial"/>
        <family val="2"/>
      </rPr>
      <t>SUMMER PAY</t>
    </r>
    <r>
      <rPr>
        <b/>
        <sz val="12"/>
        <rFont val="Arial"/>
        <family val="2"/>
      </rPr>
      <t xml:space="preserve"> HR Form </t>
    </r>
  </si>
  <si>
    <t xml:space="preserve">                            Date/Name/Phone Number of Person Preparing this form:</t>
  </si>
  <si>
    <r>
      <rPr>
        <b/>
        <sz val="10"/>
        <rFont val="Arial"/>
        <family val="2"/>
      </rPr>
      <t>For help/instructions</t>
    </r>
    <r>
      <rPr>
        <sz val="10"/>
        <rFont val="Arial"/>
        <family val="2"/>
      </rPr>
      <t>: See Summer Fact Sheet located under the Academic Faculty Summer Pay form on HR website in the HR forms section</t>
    </r>
  </si>
  <si>
    <t>1    Credit</t>
  </si>
  <si>
    <t>Number of Credits Taught</t>
  </si>
  <si>
    <t>2    Credits</t>
  </si>
  <si>
    <t>3    Credits</t>
  </si>
  <si>
    <t>4    Credits</t>
  </si>
  <si>
    <t>4.5 Credits</t>
  </si>
  <si>
    <t>5    Credits</t>
  </si>
  <si>
    <t>6    Credits</t>
  </si>
  <si>
    <t>7    Credits</t>
  </si>
  <si>
    <t>8    Credits</t>
  </si>
  <si>
    <t>S2 8W</t>
  </si>
  <si>
    <t>S2 6W</t>
  </si>
  <si>
    <t>Number of Days in Summer I and II 6W</t>
  </si>
  <si>
    <t>Summer I and Summer II 6W Multiplying Factors in Formula</t>
  </si>
  <si>
    <t>Summer II 8W Multiplying Factors in Formula</t>
  </si>
  <si>
    <t>Number of Days in Summer II 8W</t>
  </si>
  <si>
    <t>K65, K66</t>
  </si>
  <si>
    <t>J21, J22, K62, K63, K64,</t>
  </si>
  <si>
    <t>in cells:</t>
  </si>
  <si>
    <t xml:space="preserve">Multiplying factors are included in the formulas </t>
  </si>
  <si>
    <t>Multiplying Factor Used Depending on # of  Credit Hours</t>
  </si>
  <si>
    <t xml:space="preserve">Amount paid per day </t>
  </si>
  <si>
    <t>(automatic calculation) for SR, F1, &amp; F2</t>
  </si>
  <si>
    <t xml:space="preserve">Section:  Summer Research (SR), Field 1 (F1), Field 2 (F2) </t>
  </si>
  <si>
    <t xml:space="preserve">Do not include the DHDD's 37.5 days of department summer duties to this form.  
Pay for these days are set up differently.  </t>
  </si>
  <si>
    <t>Summer II (S2)-physics only</t>
  </si>
  <si>
    <t>XP</t>
  </si>
  <si>
    <t>Vice Provost/Dean APPROVAL</t>
  </si>
  <si>
    <t>Budget Office Approval</t>
  </si>
  <si>
    <t>May 11- August 21, 2020</t>
  </si>
  <si>
    <t>NOTE: DHDD's can only have 37.5 days (not 75)</t>
  </si>
  <si>
    <t>Verify that DHDD's only have 37.5 hours</t>
  </si>
  <si>
    <t>Total should not to exceed 75 days</t>
  </si>
  <si>
    <t>Acad Year Salary at 100% Effort</t>
  </si>
  <si>
    <r>
      <rPr>
        <b/>
        <sz val="10"/>
        <color rgb="FF002060"/>
        <rFont val="Arial"/>
        <family val="2"/>
      </rPr>
      <t xml:space="preserve">SUBMIT ALL FORMS TO:
need VP signature?  </t>
    </r>
    <r>
      <rPr>
        <b/>
        <sz val="10"/>
        <color rgb="FF0070C0"/>
        <rFont val="Arial"/>
        <family val="2"/>
      </rPr>
      <t>Send to: pcesforms@mines.edu</t>
    </r>
    <r>
      <rPr>
        <b/>
        <sz val="10"/>
        <color indexed="10"/>
        <rFont val="Arial"/>
        <family val="2"/>
      </rPr>
      <t xml:space="preserve">
AAPAYROLLFORMS@MINES.EDU</t>
    </r>
  </si>
  <si>
    <t>Revised 4/20/2020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</si>
</sst>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5" formatCode="&quot;$&quot;#,##0_);\(&quot;$&quot;#,##0\)"/>
    <numFmt numFmtId="7" formatCode="&quot;$&quot;#,##0.00_);\(&quot;$&quot;#,##0.00\)"/>
    <numFmt numFmtId="44" formatCode="_(&quot;$&quot;* #,##0.00_);_(&quot;$&quot;* \(#,##0.00\);_(&quot;$&quot;* &quot;-&quot;??_);_(@_)"/>
    <numFmt numFmtId="43" formatCode="_(* #,##0.00_);_(* \(#,##0.00\);_(* &quot;-&quot;??_);_(@_)"/>
    <numFmt numFmtId="164" formatCode="_-&quot;$&quot;* #,##0.00_-;\-&quot;$&quot;* #,##0.00_-;_-&quot;$&quot;* &quot;-&quot;??_-;_-@_-"/>
    <numFmt numFmtId="165" formatCode="m/d/yy;@"/>
    <numFmt numFmtId="166" formatCode="&quot;$&quot;#,##0.00000_);\(&quot;$&quot;#,##0.00000\)"/>
    <numFmt numFmtId="167" formatCode="&quot;$&quot;#,##0.00"/>
    <numFmt numFmtId="168" formatCode="0.00000"/>
    <numFmt numFmtId="169" formatCode="0.0000"/>
    <numFmt numFmtId="170" formatCode="0.000000"/>
    <numFmt numFmtId="171" formatCode="0.000000000"/>
  </numFmts>
  <fonts count="32" x14ac:knownFonts="1">
    <font>
      <sz val="10"/>
      <name val="Arial"/>
      <family val="2"/>
    </font>
    <font>
      <sz val="10"/>
      <name val="Arial"/>
      <family val="2"/>
    </font>
    <font>
      <b/>
      <sz val="12"/>
      <name val="Arial"/>
      <family val="2"/>
    </font>
    <font>
      <b/>
      <i/>
      <sz val="12"/>
      <name val="Arial"/>
      <family val="2"/>
    </font>
    <font>
      <b/>
      <sz val="12"/>
      <color indexed="10"/>
      <name val="Arial"/>
      <family val="2"/>
    </font>
    <font>
      <b/>
      <sz val="10"/>
      <color indexed="10"/>
      <name val="Arial"/>
      <family val="2"/>
    </font>
    <font>
      <b/>
      <sz val="10"/>
      <name val="Arial"/>
      <family val="2"/>
    </font>
    <font>
      <b/>
      <u/>
      <sz val="10"/>
      <name val="Arial"/>
      <family val="2"/>
    </font>
    <font>
      <sz val="10"/>
      <name val="Arial"/>
      <family val="2"/>
    </font>
    <font>
      <b/>
      <sz val="10"/>
      <color indexed="8"/>
      <name val="Arial"/>
      <family val="2"/>
    </font>
    <font>
      <sz val="10"/>
      <color indexed="10"/>
      <name val="Arial"/>
      <family val="2"/>
    </font>
    <font>
      <b/>
      <sz val="8"/>
      <name val="Arial"/>
      <family val="2"/>
    </font>
    <font>
      <b/>
      <sz val="9"/>
      <name val="Arial"/>
      <family val="2"/>
    </font>
    <font>
      <b/>
      <i/>
      <sz val="10"/>
      <name val="Arial"/>
      <family val="2"/>
    </font>
    <font>
      <i/>
      <sz val="10"/>
      <color indexed="10"/>
      <name val="Arial"/>
      <family val="2"/>
    </font>
    <font>
      <sz val="10"/>
      <color indexed="10"/>
      <name val="Arial"/>
      <family val="2"/>
    </font>
    <font>
      <b/>
      <i/>
      <sz val="10"/>
      <color indexed="10"/>
      <name val="Arial"/>
      <family val="2"/>
    </font>
    <font>
      <sz val="9"/>
      <name val="Arial"/>
      <family val="2"/>
    </font>
    <font>
      <sz val="7"/>
      <name val="Arial"/>
      <family val="2"/>
    </font>
    <font>
      <b/>
      <sz val="8"/>
      <color indexed="81"/>
      <name val="Tahoma"/>
      <family val="2"/>
    </font>
    <font>
      <sz val="8"/>
      <color indexed="81"/>
      <name val="Tahoma"/>
      <family val="2"/>
    </font>
    <font>
      <sz val="8"/>
      <name val="Arial"/>
      <family val="2"/>
    </font>
    <font>
      <b/>
      <i/>
      <sz val="11"/>
      <name val="Arial"/>
      <family val="2"/>
    </font>
    <font>
      <sz val="10"/>
      <color theme="0" tint="-0.499984740745262"/>
      <name val="Arial"/>
      <family val="2"/>
    </font>
    <font>
      <u/>
      <sz val="10"/>
      <color theme="10"/>
      <name val="Arial"/>
      <family val="2"/>
    </font>
    <font>
      <u/>
      <sz val="10"/>
      <color theme="11"/>
      <name val="Arial"/>
      <family val="2"/>
    </font>
    <font>
      <b/>
      <sz val="10"/>
      <color rgb="FFFF0000"/>
      <name val="Arial"/>
      <family val="2"/>
    </font>
    <font>
      <b/>
      <sz val="10"/>
      <color rgb="FF0033CC"/>
      <name val="Arial"/>
      <family val="2"/>
    </font>
    <font>
      <b/>
      <sz val="12"/>
      <color rgb="FF0033CC"/>
      <name val="Arial"/>
      <family val="2"/>
    </font>
    <font>
      <sz val="12"/>
      <name val="Arial"/>
      <family val="2"/>
    </font>
    <font>
      <b/>
      <sz val="10"/>
      <color rgb="FF002060"/>
      <name val="Arial"/>
      <family val="2"/>
    </font>
    <font>
      <b/>
      <sz val="10"/>
      <color rgb="FF0070C0"/>
      <name val="Arial"/>
      <family val="2"/>
    </font>
  </fonts>
  <fills count="9">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43"/>
        <bgColor indexed="64"/>
      </patternFill>
    </fill>
    <fill>
      <patternFill patternType="solid">
        <fgColor indexed="22"/>
        <bgColor indexed="64"/>
      </patternFill>
    </fill>
    <fill>
      <patternFill patternType="solid">
        <fgColor theme="0" tint="-0.249977111117893"/>
        <bgColor indexed="64"/>
      </patternFill>
    </fill>
    <fill>
      <patternFill patternType="solid">
        <fgColor rgb="FFFFFF00"/>
        <bgColor indexed="64"/>
      </patternFill>
    </fill>
    <fill>
      <patternFill patternType="solid">
        <fgColor rgb="FFFFFF99"/>
        <bgColor indexed="64"/>
      </patternFill>
    </fill>
  </fills>
  <borders count="41">
    <border>
      <left/>
      <right/>
      <top/>
      <bottom/>
      <diagonal/>
    </border>
    <border>
      <left style="medium">
        <color auto="1"/>
      </left>
      <right/>
      <top/>
      <bottom/>
      <diagonal/>
    </border>
    <border>
      <left/>
      <right style="medium">
        <color auto="1"/>
      </right>
      <top/>
      <bottom/>
      <diagonal/>
    </border>
    <border>
      <left style="thin">
        <color auto="1"/>
      </left>
      <right style="thin">
        <color auto="1"/>
      </right>
      <top style="thin">
        <color auto="1"/>
      </top>
      <bottom/>
      <diagonal/>
    </border>
    <border>
      <left/>
      <right/>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top/>
      <bottom style="thin">
        <color auto="1"/>
      </bottom>
      <diagonal/>
    </border>
    <border>
      <left/>
      <right style="medium">
        <color auto="1"/>
      </right>
      <top/>
      <bottom style="thin">
        <color auto="1"/>
      </bottom>
      <diagonal/>
    </border>
    <border>
      <left/>
      <right style="thin">
        <color auto="1"/>
      </right>
      <top style="thin">
        <color auto="1"/>
      </top>
      <bottom/>
      <diagonal/>
    </border>
    <border>
      <left style="thin">
        <color auto="1"/>
      </left>
      <right style="medium">
        <color auto="1"/>
      </right>
      <top/>
      <bottom/>
      <diagonal/>
    </border>
    <border>
      <left style="thin">
        <color auto="1"/>
      </left>
      <right style="medium">
        <color auto="1"/>
      </right>
      <top/>
      <bottom style="thin">
        <color auto="1"/>
      </bottom>
      <diagonal/>
    </border>
    <border>
      <left style="thin">
        <color auto="1"/>
      </left>
      <right style="thin">
        <color auto="1"/>
      </right>
      <top/>
      <bottom/>
      <diagonal/>
    </border>
    <border>
      <left style="thin">
        <color auto="1"/>
      </left>
      <right style="medium">
        <color auto="1"/>
      </right>
      <top style="thin">
        <color auto="1"/>
      </top>
      <bottom style="thin">
        <color auto="1"/>
      </bottom>
      <diagonal/>
    </border>
    <border>
      <left style="medium">
        <color auto="1"/>
      </left>
      <right/>
      <top style="thin">
        <color auto="1"/>
      </top>
      <bottom/>
      <diagonal/>
    </border>
    <border>
      <left/>
      <right/>
      <top style="thin">
        <color auto="1"/>
      </top>
      <bottom/>
      <diagonal/>
    </border>
    <border>
      <left/>
      <right style="medium">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bottom/>
      <diagonal/>
    </border>
    <border>
      <left style="medium">
        <color auto="1"/>
      </left>
      <right/>
      <top/>
      <bottom style="thin">
        <color auto="1"/>
      </bottom>
      <diagonal/>
    </border>
    <border>
      <left style="thin">
        <color auto="1"/>
      </left>
      <right style="medium">
        <color auto="1"/>
      </right>
      <top style="medium">
        <color auto="1"/>
      </top>
      <bottom style="medium">
        <color auto="1"/>
      </bottom>
      <diagonal/>
    </border>
    <border>
      <left style="medium">
        <color auto="1"/>
      </left>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diagonal/>
    </border>
    <border>
      <left style="thin">
        <color auto="1"/>
      </left>
      <right style="medium">
        <color auto="1"/>
      </right>
      <top style="thin">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thin">
        <color auto="1"/>
      </bottom>
      <diagonal/>
    </border>
    <border>
      <left/>
      <right style="thin">
        <color auto="1"/>
      </right>
      <top/>
      <bottom style="thin">
        <color auto="1"/>
      </bottom>
      <diagonal/>
    </border>
    <border>
      <left style="medium">
        <color auto="1"/>
      </left>
      <right/>
      <top style="medium">
        <color auto="1"/>
      </top>
      <bottom/>
      <diagonal/>
    </border>
    <border>
      <left/>
      <right style="medium">
        <color auto="1"/>
      </right>
      <top style="thin">
        <color auto="1"/>
      </top>
      <bottom/>
      <diagonal/>
    </border>
    <border>
      <left/>
      <right/>
      <top style="thin">
        <color auto="1"/>
      </top>
      <bottom style="double">
        <color auto="1"/>
      </bottom>
      <diagonal/>
    </border>
    <border>
      <left/>
      <right/>
      <top/>
      <bottom style="double">
        <color auto="1"/>
      </bottom>
      <diagonal/>
    </border>
  </borders>
  <cellStyleXfs count="5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cellStyleXfs>
  <cellXfs count="316">
    <xf numFmtId="0" fontId="0" fillId="0" borderId="0" xfId="0"/>
    <xf numFmtId="0" fontId="4" fillId="2" borderId="0" xfId="0" applyFont="1" applyFill="1" applyBorder="1" applyAlignment="1" applyProtection="1">
      <alignment horizontal="center"/>
    </xf>
    <xf numFmtId="0" fontId="5" fillId="2" borderId="1" xfId="0" applyFont="1" applyFill="1" applyBorder="1"/>
    <xf numFmtId="0" fontId="5" fillId="2" borderId="0" xfId="0" applyFont="1" applyFill="1" applyBorder="1"/>
    <xf numFmtId="0" fontId="0" fillId="2" borderId="2" xfId="0" applyFill="1" applyBorder="1" applyProtection="1">
      <protection locked="0"/>
    </xf>
    <xf numFmtId="0" fontId="0" fillId="2" borderId="1" xfId="0" applyFill="1" applyBorder="1" applyProtection="1"/>
    <xf numFmtId="0" fontId="0" fillId="2" borderId="0" xfId="0" applyFill="1" applyBorder="1" applyProtection="1"/>
    <xf numFmtId="0" fontId="0" fillId="2" borderId="0" xfId="0" applyFill="1" applyBorder="1" applyProtection="1">
      <protection locked="0"/>
    </xf>
    <xf numFmtId="0" fontId="6" fillId="2" borderId="0" xfId="0" applyFont="1" applyFill="1" applyBorder="1" applyAlignment="1" applyProtection="1"/>
    <xf numFmtId="0" fontId="0" fillId="2" borderId="0" xfId="0" applyFill="1" applyBorder="1" applyAlignment="1" applyProtection="1">
      <alignment horizontal="left" wrapText="1"/>
    </xf>
    <xf numFmtId="0" fontId="0" fillId="2" borderId="0" xfId="0" applyFill="1" applyBorder="1" applyAlignment="1" applyProtection="1">
      <alignment horizontal="center"/>
    </xf>
    <xf numFmtId="0" fontId="8" fillId="2" borderId="0" xfId="0" applyFont="1" applyFill="1" applyBorder="1" applyAlignment="1" applyProtection="1">
      <alignment horizontal="center" wrapText="1"/>
      <protection locked="0"/>
    </xf>
    <xf numFmtId="0" fontId="0" fillId="2" borderId="0" xfId="0" applyFill="1" applyBorder="1" applyAlignment="1">
      <alignment wrapText="1"/>
    </xf>
    <xf numFmtId="14" fontId="8" fillId="3" borderId="3" xfId="0" applyNumberFormat="1" applyFont="1" applyFill="1" applyBorder="1" applyAlignment="1" applyProtection="1">
      <alignment horizontal="center"/>
      <protection locked="0"/>
    </xf>
    <xf numFmtId="0" fontId="0" fillId="2" borderId="4" xfId="0" applyFill="1" applyBorder="1" applyAlignment="1"/>
    <xf numFmtId="0" fontId="6" fillId="0" borderId="5" xfId="0" applyFont="1" applyBorder="1" applyProtection="1"/>
    <xf numFmtId="0" fontId="6" fillId="0" borderId="6" xfId="0" applyFont="1" applyBorder="1" applyProtection="1"/>
    <xf numFmtId="0" fontId="6" fillId="2" borderId="7" xfId="0" applyFont="1" applyFill="1" applyBorder="1" applyProtection="1"/>
    <xf numFmtId="0" fontId="6" fillId="2" borderId="8" xfId="0" applyFont="1" applyFill="1" applyBorder="1" applyProtection="1"/>
    <xf numFmtId="0" fontId="0" fillId="3" borderId="7" xfId="0" applyFill="1" applyBorder="1" applyProtection="1">
      <protection locked="0"/>
    </xf>
    <xf numFmtId="0" fontId="6" fillId="4" borderId="0" xfId="0" applyFont="1" applyFill="1" applyBorder="1" applyAlignment="1" applyProtection="1">
      <alignment horizontal="center"/>
    </xf>
    <xf numFmtId="0" fontId="9" fillId="4" borderId="2" xfId="0" applyFont="1" applyFill="1" applyBorder="1" applyAlignment="1" applyProtection="1">
      <alignment horizontal="center"/>
    </xf>
    <xf numFmtId="0" fontId="0" fillId="0" borderId="5" xfId="0" applyBorder="1" applyProtection="1"/>
    <xf numFmtId="0" fontId="0" fillId="0" borderId="6" xfId="0" applyBorder="1" applyProtection="1"/>
    <xf numFmtId="0" fontId="0" fillId="2" borderId="7" xfId="0" applyFill="1" applyBorder="1" applyProtection="1"/>
    <xf numFmtId="0" fontId="0" fillId="2" borderId="8" xfId="0" applyFill="1" applyBorder="1" applyProtection="1"/>
    <xf numFmtId="165" fontId="8" fillId="4" borderId="0" xfId="0" applyNumberFormat="1" applyFont="1" applyFill="1" applyBorder="1" applyAlignment="1">
      <alignment horizontal="center"/>
    </xf>
    <xf numFmtId="0" fontId="8" fillId="4" borderId="2" xfId="0" applyFont="1" applyFill="1" applyBorder="1" applyAlignment="1" applyProtection="1">
      <alignment horizontal="center"/>
    </xf>
    <xf numFmtId="0" fontId="0" fillId="0" borderId="5" xfId="0" applyFill="1" applyBorder="1" applyProtection="1"/>
    <xf numFmtId="0" fontId="0" fillId="0" borderId="6" xfId="0" applyFill="1" applyBorder="1" applyProtection="1"/>
    <xf numFmtId="0" fontId="0" fillId="3" borderId="6" xfId="0" applyFill="1" applyBorder="1" applyProtection="1">
      <protection locked="0"/>
    </xf>
    <xf numFmtId="165" fontId="8" fillId="4" borderId="4" xfId="0" applyNumberFormat="1" applyFont="1" applyFill="1" applyBorder="1" applyAlignment="1">
      <alignment horizontal="center"/>
    </xf>
    <xf numFmtId="0" fontId="8" fillId="4" borderId="11" xfId="0" applyFont="1" applyFill="1" applyBorder="1" applyAlignment="1" applyProtection="1">
      <alignment horizontal="center"/>
    </xf>
    <xf numFmtId="0" fontId="4" fillId="2" borderId="12" xfId="0" applyFont="1" applyFill="1" applyBorder="1" applyAlignment="1" applyProtection="1">
      <alignment horizontal="center"/>
    </xf>
    <xf numFmtId="0" fontId="6" fillId="5" borderId="13" xfId="0" applyFont="1" applyFill="1" applyBorder="1" applyAlignment="1" applyProtection="1">
      <alignment horizontal="center"/>
    </xf>
    <xf numFmtId="0" fontId="0" fillId="0" borderId="0" xfId="0" applyBorder="1" applyProtection="1">
      <protection locked="0"/>
    </xf>
    <xf numFmtId="0" fontId="6" fillId="2" borderId="0" xfId="0" applyFont="1" applyFill="1" applyBorder="1" applyAlignment="1" applyProtection="1">
      <alignment horizontal="center"/>
    </xf>
    <xf numFmtId="0" fontId="11" fillId="5" borderId="6" xfId="0" applyFont="1" applyFill="1" applyBorder="1" applyAlignment="1" applyProtection="1">
      <alignment horizontal="center"/>
    </xf>
    <xf numFmtId="0" fontId="6" fillId="5" borderId="14" xfId="0" applyFont="1" applyFill="1" applyBorder="1" applyAlignment="1" applyProtection="1">
      <alignment horizontal="center"/>
    </xf>
    <xf numFmtId="49" fontId="6" fillId="2" borderId="15" xfId="0" applyNumberFormat="1" applyFont="1" applyFill="1" applyBorder="1" applyAlignment="1">
      <alignment wrapText="1"/>
    </xf>
    <xf numFmtId="0" fontId="8" fillId="3" borderId="6" xfId="0" applyFont="1" applyFill="1" applyBorder="1" applyAlignment="1" applyProtection="1">
      <alignment horizontal="center"/>
      <protection locked="0"/>
    </xf>
    <xf numFmtId="14" fontId="0" fillId="3" borderId="6" xfId="0" applyNumberFormat="1" applyFill="1" applyBorder="1" applyProtection="1">
      <protection locked="0"/>
    </xf>
    <xf numFmtId="0" fontId="8" fillId="5" borderId="6" xfId="0" applyFont="1" applyFill="1" applyBorder="1" applyAlignment="1" applyProtection="1">
      <alignment horizontal="center" wrapText="1"/>
      <protection locked="0"/>
    </xf>
    <xf numFmtId="44" fontId="0" fillId="5" borderId="16" xfId="1" applyNumberFormat="1" applyFont="1" applyFill="1" applyBorder="1" applyProtection="1"/>
    <xf numFmtId="0" fontId="0" fillId="2" borderId="0" xfId="0" applyFill="1" applyBorder="1"/>
    <xf numFmtId="0" fontId="0" fillId="2" borderId="15" xfId="0" applyFill="1" applyBorder="1"/>
    <xf numFmtId="0" fontId="0" fillId="2" borderId="17" xfId="0" applyFill="1" applyBorder="1" applyProtection="1"/>
    <xf numFmtId="0" fontId="0" fillId="2" borderId="18" xfId="0" applyFill="1" applyBorder="1"/>
    <xf numFmtId="0" fontId="6" fillId="0" borderId="4" xfId="0" applyFont="1" applyFill="1" applyBorder="1" applyAlignment="1" applyProtection="1">
      <alignment horizontal="center"/>
      <protection locked="0"/>
    </xf>
    <xf numFmtId="14" fontId="6" fillId="0" borderId="4" xfId="0" applyNumberFormat="1" applyFont="1" applyFill="1" applyBorder="1" applyProtection="1">
      <protection locked="0"/>
    </xf>
    <xf numFmtId="0" fontId="6" fillId="2" borderId="4" xfId="0" applyFont="1" applyFill="1" applyBorder="1" applyAlignment="1" applyProtection="1">
      <alignment horizontal="center" wrapText="1"/>
      <protection locked="0"/>
    </xf>
    <xf numFmtId="0" fontId="12" fillId="0" borderId="4" xfId="0" applyFont="1" applyFill="1" applyBorder="1" applyAlignment="1" applyProtection="1">
      <alignment horizontal="center" wrapText="1"/>
      <protection locked="0"/>
    </xf>
    <xf numFmtId="44" fontId="6" fillId="0" borderId="19" xfId="1" applyNumberFormat="1" applyFont="1" applyFill="1" applyBorder="1" applyProtection="1"/>
    <xf numFmtId="0" fontId="8" fillId="3" borderId="20" xfId="0" applyFont="1" applyFill="1" applyBorder="1" applyAlignment="1" applyProtection="1">
      <alignment horizontal="center"/>
      <protection locked="0"/>
    </xf>
    <xf numFmtId="0" fontId="0" fillId="3" borderId="20" xfId="0" applyFill="1" applyBorder="1" applyProtection="1">
      <protection locked="0"/>
    </xf>
    <xf numFmtId="7" fontId="0" fillId="5" borderId="14" xfId="1" applyNumberFormat="1" applyFont="1" applyFill="1" applyBorder="1" applyProtection="1"/>
    <xf numFmtId="0" fontId="0" fillId="0" borderId="1" xfId="0" applyBorder="1"/>
    <xf numFmtId="0" fontId="0" fillId="0" borderId="0" xfId="0" applyBorder="1"/>
    <xf numFmtId="0" fontId="8" fillId="2" borderId="0" xfId="0" applyNumberFormat="1" applyFont="1" applyFill="1" applyBorder="1" applyAlignment="1" applyProtection="1">
      <alignment horizontal="center"/>
      <protection locked="0"/>
    </xf>
    <xf numFmtId="0" fontId="5" fillId="2" borderId="1" xfId="0" applyFont="1" applyFill="1" applyBorder="1" applyProtection="1"/>
    <xf numFmtId="0" fontId="0" fillId="2" borderId="21" xfId="0" applyFill="1" applyBorder="1" applyProtection="1"/>
    <xf numFmtId="0" fontId="6" fillId="2" borderId="1" xfId="0" applyFont="1" applyFill="1" applyBorder="1" applyAlignment="1" applyProtection="1">
      <alignment horizontal="left"/>
    </xf>
    <xf numFmtId="0" fontId="6" fillId="2" borderId="0" xfId="0" applyFont="1" applyFill="1" applyBorder="1" applyAlignment="1" applyProtection="1">
      <alignment horizontal="left"/>
    </xf>
    <xf numFmtId="0" fontId="6" fillId="5" borderId="1" xfId="0" applyFont="1" applyFill="1" applyBorder="1"/>
    <xf numFmtId="0" fontId="6" fillId="5" borderId="0" xfId="0" applyFont="1" applyFill="1" applyBorder="1"/>
    <xf numFmtId="0" fontId="6" fillId="5" borderId="4" xfId="0" applyFont="1" applyFill="1" applyBorder="1" applyAlignment="1"/>
    <xf numFmtId="0" fontId="6" fillId="5" borderId="0" xfId="0" applyFont="1" applyFill="1" applyBorder="1" applyAlignment="1" applyProtection="1">
      <alignment horizontal="center" wrapText="1"/>
    </xf>
    <xf numFmtId="0" fontId="6" fillId="5" borderId="0" xfId="0" applyFont="1" applyFill="1" applyBorder="1" applyAlignment="1" applyProtection="1">
      <alignment horizontal="center"/>
    </xf>
    <xf numFmtId="0" fontId="6" fillId="5" borderId="2" xfId="0" applyFont="1" applyFill="1" applyBorder="1" applyProtection="1">
      <protection locked="0"/>
    </xf>
    <xf numFmtId="0" fontId="6" fillId="3" borderId="5" xfId="0" applyFont="1" applyFill="1" applyBorder="1"/>
    <xf numFmtId="14" fontId="6" fillId="3" borderId="6" xfId="0" applyNumberFormat="1" applyFont="1" applyFill="1" applyBorder="1" applyAlignment="1" applyProtection="1">
      <alignment horizontal="center"/>
      <protection locked="0"/>
    </xf>
    <xf numFmtId="44" fontId="8" fillId="3" borderId="6" xfId="2" applyFont="1" applyFill="1" applyBorder="1" applyAlignment="1" applyProtection="1">
      <alignment horizontal="left"/>
      <protection locked="0"/>
    </xf>
    <xf numFmtId="10" fontId="8" fillId="5" borderId="7" xfId="3" applyNumberFormat="1" applyFont="1" applyFill="1" applyBorder="1" applyAlignment="1" applyProtection="1">
      <alignment horizontal="center"/>
      <protection locked="0"/>
    </xf>
    <xf numFmtId="0" fontId="8" fillId="3" borderId="16" xfId="0" applyFont="1" applyFill="1" applyBorder="1" applyAlignment="1" applyProtection="1">
      <alignment horizontal="center" wrapText="1"/>
      <protection locked="0"/>
    </xf>
    <xf numFmtId="0" fontId="0" fillId="3" borderId="5" xfId="0" applyFill="1" applyBorder="1"/>
    <xf numFmtId="14" fontId="6" fillId="3" borderId="3" xfId="0" applyNumberFormat="1" applyFont="1" applyFill="1" applyBorder="1" applyAlignment="1" applyProtection="1">
      <alignment horizontal="center"/>
      <protection locked="0"/>
    </xf>
    <xf numFmtId="14" fontId="0" fillId="3" borderId="6" xfId="0" applyNumberFormat="1" applyFill="1" applyBorder="1" applyAlignment="1" applyProtection="1">
      <alignment horizontal="center"/>
      <protection locked="0"/>
    </xf>
    <xf numFmtId="14" fontId="0" fillId="3" borderId="3" xfId="0" applyNumberFormat="1" applyFill="1" applyBorder="1" applyAlignment="1" applyProtection="1">
      <alignment horizontal="center"/>
      <protection locked="0"/>
    </xf>
    <xf numFmtId="0" fontId="6" fillId="5" borderId="22" xfId="0" applyFont="1" applyFill="1" applyBorder="1" applyAlignment="1"/>
    <xf numFmtId="0" fontId="8" fillId="5" borderId="4" xfId="0" applyNumberFormat="1" applyFont="1" applyFill="1" applyBorder="1" applyAlignment="1" applyProtection="1">
      <alignment horizontal="center"/>
      <protection locked="0"/>
    </xf>
    <xf numFmtId="44" fontId="13" fillId="5" borderId="23" xfId="2" applyFont="1" applyFill="1" applyBorder="1" applyAlignment="1" applyProtection="1">
      <alignment horizontal="left"/>
      <protection locked="0"/>
    </xf>
    <xf numFmtId="10" fontId="8" fillId="5" borderId="4" xfId="3" applyNumberFormat="1" applyFont="1" applyFill="1" applyBorder="1" applyAlignment="1" applyProtection="1">
      <alignment horizontal="center"/>
      <protection locked="0"/>
    </xf>
    <xf numFmtId="0" fontId="6" fillId="5" borderId="11" xfId="0" applyFont="1" applyFill="1" applyBorder="1" applyAlignment="1" applyProtection="1">
      <alignment horizontal="center" wrapText="1"/>
      <protection locked="0"/>
    </xf>
    <xf numFmtId="0" fontId="0" fillId="5" borderId="24" xfId="0" applyFill="1" applyBorder="1"/>
    <xf numFmtId="0" fontId="0" fillId="5" borderId="25" xfId="0" applyFill="1" applyBorder="1" applyAlignment="1">
      <alignment horizontal="center"/>
    </xf>
    <xf numFmtId="0" fontId="0" fillId="5" borderId="25" xfId="0" applyFill="1" applyBorder="1"/>
    <xf numFmtId="0" fontId="8" fillId="5" borderId="25" xfId="0" applyNumberFormat="1" applyFont="1" applyFill="1" applyBorder="1" applyAlignment="1" applyProtection="1">
      <alignment horizontal="center"/>
      <protection locked="0"/>
    </xf>
    <xf numFmtId="10" fontId="8" fillId="5" borderId="25" xfId="3" applyNumberFormat="1" applyFont="1" applyFill="1" applyBorder="1" applyAlignment="1" applyProtection="1">
      <alignment horizontal="center"/>
      <protection locked="0"/>
    </xf>
    <xf numFmtId="0" fontId="6" fillId="5" borderId="16" xfId="0" applyFont="1" applyFill="1" applyBorder="1" applyAlignment="1" applyProtection="1">
      <alignment horizontal="center" wrapText="1"/>
      <protection locked="0"/>
    </xf>
    <xf numFmtId="0" fontId="0" fillId="0" borderId="1" xfId="0" applyFill="1" applyBorder="1"/>
    <xf numFmtId="0" fontId="0" fillId="0" borderId="0" xfId="0" applyFill="1" applyBorder="1" applyAlignment="1">
      <alignment horizontal="center"/>
    </xf>
    <xf numFmtId="0" fontId="0" fillId="0" borderId="0" xfId="0" applyFill="1" applyBorder="1"/>
    <xf numFmtId="0" fontId="8" fillId="0" borderId="0" xfId="0" applyNumberFormat="1" applyFont="1" applyFill="1" applyBorder="1" applyAlignment="1" applyProtection="1">
      <alignment horizontal="center"/>
      <protection locked="0"/>
    </xf>
    <xf numFmtId="0" fontId="14" fillId="0" borderId="0" xfId="0" applyFont="1" applyFill="1" applyBorder="1" applyAlignment="1" applyProtection="1">
      <alignment horizontal="right"/>
    </xf>
    <xf numFmtId="166" fontId="0" fillId="0" borderId="0" xfId="0" applyNumberFormat="1" applyFill="1" applyBorder="1" applyAlignment="1" applyProtection="1">
      <alignment horizontal="center"/>
    </xf>
    <xf numFmtId="0" fontId="6" fillId="5" borderId="27" xfId="0" applyFont="1" applyFill="1" applyBorder="1" applyAlignment="1" applyProtection="1">
      <alignment horizontal="center"/>
    </xf>
    <xf numFmtId="44" fontId="5" fillId="5" borderId="28" xfId="0" applyNumberFormat="1" applyFont="1" applyFill="1" applyBorder="1" applyAlignment="1" applyProtection="1">
      <alignment horizontal="left"/>
      <protection locked="0"/>
    </xf>
    <xf numFmtId="10" fontId="5" fillId="5" borderId="12" xfId="3" applyNumberFormat="1" applyFont="1" applyFill="1" applyBorder="1" applyAlignment="1" applyProtection="1">
      <alignment horizontal="center"/>
    </xf>
    <xf numFmtId="0" fontId="6" fillId="5" borderId="29" xfId="0" applyFont="1" applyFill="1" applyBorder="1" applyAlignment="1" applyProtection="1">
      <alignment horizontal="center"/>
      <protection locked="0"/>
    </xf>
    <xf numFmtId="0" fontId="6" fillId="0" borderId="30" xfId="0" applyFont="1" applyFill="1" applyBorder="1" applyAlignment="1" applyProtection="1">
      <alignment horizontal="center"/>
    </xf>
    <xf numFmtId="44" fontId="5" fillId="0" borderId="30" xfId="0" applyNumberFormat="1" applyFont="1" applyFill="1" applyBorder="1" applyAlignment="1" applyProtection="1">
      <alignment horizontal="left"/>
      <protection locked="0"/>
    </xf>
    <xf numFmtId="10" fontId="5" fillId="0" borderId="30" xfId="3" applyNumberFormat="1" applyFont="1" applyFill="1" applyBorder="1" applyAlignment="1" applyProtection="1">
      <alignment horizontal="center"/>
    </xf>
    <xf numFmtId="0" fontId="6" fillId="0" borderId="31" xfId="0" applyFont="1" applyFill="1" applyBorder="1" applyAlignment="1" applyProtection="1">
      <alignment horizontal="center"/>
      <protection locked="0"/>
    </xf>
    <xf numFmtId="0" fontId="6" fillId="5" borderId="32" xfId="0" applyFont="1" applyFill="1" applyBorder="1"/>
    <xf numFmtId="0" fontId="6" fillId="5" borderId="33" xfId="0" applyFont="1" applyFill="1" applyBorder="1"/>
    <xf numFmtId="0" fontId="6" fillId="5" borderId="33" xfId="0" applyFont="1" applyFill="1" applyBorder="1" applyAlignment="1"/>
    <xf numFmtId="0" fontId="6" fillId="5" borderId="33" xfId="0" applyFont="1" applyFill="1" applyBorder="1" applyAlignment="1" applyProtection="1">
      <alignment horizontal="center" wrapText="1"/>
    </xf>
    <xf numFmtId="0" fontId="6" fillId="5" borderId="33" xfId="0" applyFont="1" applyFill="1" applyBorder="1" applyAlignment="1" applyProtection="1">
      <alignment horizontal="center"/>
    </xf>
    <xf numFmtId="0" fontId="6" fillId="5" borderId="34" xfId="0" applyFont="1" applyFill="1" applyBorder="1" applyProtection="1">
      <protection locked="0"/>
    </xf>
    <xf numFmtId="0" fontId="6" fillId="3" borderId="35" xfId="0" applyFont="1" applyFill="1" applyBorder="1"/>
    <xf numFmtId="14" fontId="0" fillId="3" borderId="20" xfId="0" applyNumberFormat="1" applyFill="1" applyBorder="1" applyAlignment="1" applyProtection="1">
      <alignment horizontal="center"/>
      <protection locked="0"/>
    </xf>
    <xf numFmtId="10" fontId="8" fillId="5" borderId="10" xfId="3" applyNumberFormat="1" applyFont="1" applyFill="1" applyBorder="1" applyAlignment="1" applyProtection="1">
      <alignment horizontal="center"/>
      <protection locked="0"/>
    </xf>
    <xf numFmtId="0" fontId="0" fillId="0" borderId="17" xfId="0" applyFill="1" applyBorder="1" applyProtection="1">
      <protection locked="0"/>
    </xf>
    <xf numFmtId="0" fontId="0" fillId="0" borderId="18" xfId="0" applyFill="1" applyBorder="1" applyProtection="1">
      <protection locked="0"/>
    </xf>
    <xf numFmtId="0" fontId="6" fillId="5" borderId="6" xfId="0" applyFont="1" applyFill="1" applyBorder="1" applyAlignment="1" applyProtection="1">
      <alignment horizontal="center"/>
    </xf>
    <xf numFmtId="44" fontId="10" fillId="5" borderId="6" xfId="0" applyNumberFormat="1" applyFont="1" applyFill="1" applyBorder="1" applyAlignment="1" applyProtection="1">
      <alignment horizontal="left"/>
      <protection locked="0"/>
    </xf>
    <xf numFmtId="10" fontId="15" fillId="5" borderId="6" xfId="3" applyNumberFormat="1" applyFont="1" applyFill="1" applyBorder="1" applyAlignment="1" applyProtection="1">
      <alignment horizontal="center"/>
    </xf>
    <xf numFmtId="0" fontId="6" fillId="0" borderId="1" xfId="0" applyFont="1" applyFill="1" applyBorder="1"/>
    <xf numFmtId="0" fontId="6" fillId="0" borderId="0" xfId="0" applyFont="1" applyFill="1" applyBorder="1"/>
    <xf numFmtId="0" fontId="16" fillId="0" borderId="0" xfId="0" applyFont="1" applyFill="1" applyBorder="1" applyAlignment="1" applyProtection="1">
      <alignment horizontal="right"/>
    </xf>
    <xf numFmtId="7" fontId="6" fillId="0" borderId="0" xfId="1" applyNumberFormat="1" applyFont="1" applyFill="1" applyBorder="1" applyAlignment="1" applyProtection="1">
      <alignment horizontal="center"/>
    </xf>
    <xf numFmtId="0" fontId="6" fillId="0" borderId="0" xfId="0" applyFont="1" applyFill="1" applyBorder="1" applyAlignment="1" applyProtection="1">
      <alignment horizontal="center"/>
    </xf>
    <xf numFmtId="44" fontId="5" fillId="0" borderId="0" xfId="0" applyNumberFormat="1" applyFont="1" applyFill="1" applyBorder="1" applyAlignment="1" applyProtection="1">
      <alignment horizontal="left"/>
      <protection locked="0"/>
    </xf>
    <xf numFmtId="10" fontId="5" fillId="0" borderId="0" xfId="3" applyNumberFormat="1" applyFont="1" applyFill="1" applyBorder="1" applyAlignment="1" applyProtection="1">
      <alignment horizontal="center"/>
    </xf>
    <xf numFmtId="0" fontId="6" fillId="0" borderId="2" xfId="0" applyFont="1" applyFill="1" applyBorder="1" applyAlignment="1" applyProtection="1">
      <alignment horizontal="center"/>
      <protection locked="0"/>
    </xf>
    <xf numFmtId="0" fontId="6" fillId="5" borderId="4" xfId="0" applyFont="1" applyFill="1" applyBorder="1" applyAlignment="1" applyProtection="1">
      <alignment horizontal="center" wrapText="1"/>
    </xf>
    <xf numFmtId="0" fontId="6" fillId="5" borderId="4" xfId="0" applyFont="1" applyFill="1" applyBorder="1" applyAlignment="1" applyProtection="1">
      <alignment horizontal="center"/>
    </xf>
    <xf numFmtId="0" fontId="0" fillId="5" borderId="16" xfId="0" applyFill="1" applyBorder="1" applyAlignment="1" applyProtection="1">
      <alignment horizontal="center"/>
      <protection locked="0"/>
    </xf>
    <xf numFmtId="0" fontId="6" fillId="2" borderId="1" xfId="0" applyFont="1" applyFill="1" applyBorder="1"/>
    <xf numFmtId="0" fontId="6" fillId="2" borderId="0" xfId="0" applyFont="1" applyFill="1" applyBorder="1"/>
    <xf numFmtId="0" fontId="16" fillId="2" borderId="0" xfId="0" applyFont="1" applyFill="1" applyBorder="1" applyAlignment="1" applyProtection="1">
      <alignment horizontal="right"/>
    </xf>
    <xf numFmtId="167" fontId="6" fillId="2" borderId="0" xfId="1" applyNumberFormat="1" applyFont="1" applyFill="1" applyBorder="1" applyAlignment="1" applyProtection="1">
      <alignment horizontal="center"/>
    </xf>
    <xf numFmtId="44" fontId="5" fillId="2" borderId="4" xfId="0" applyNumberFormat="1" applyFont="1" applyFill="1" applyBorder="1" applyAlignment="1" applyProtection="1">
      <alignment horizontal="left"/>
      <protection locked="0"/>
    </xf>
    <xf numFmtId="10" fontId="5" fillId="2" borderId="25" xfId="3" applyNumberFormat="1" applyFont="1" applyFill="1" applyBorder="1" applyAlignment="1" applyProtection="1">
      <alignment horizontal="center"/>
    </xf>
    <xf numFmtId="0" fontId="6" fillId="2" borderId="19" xfId="0" applyFont="1" applyFill="1" applyBorder="1" applyAlignment="1" applyProtection="1">
      <alignment horizontal="center"/>
      <protection locked="0"/>
    </xf>
    <xf numFmtId="0" fontId="0" fillId="5" borderId="7" xfId="0" applyFill="1" applyBorder="1" applyProtection="1">
      <protection locked="0"/>
    </xf>
    <xf numFmtId="7" fontId="6" fillId="5" borderId="8" xfId="1" applyNumberFormat="1" applyFont="1" applyFill="1" applyBorder="1" applyAlignment="1" applyProtection="1">
      <alignment horizontal="center"/>
    </xf>
    <xf numFmtId="0" fontId="16" fillId="5" borderId="6" xfId="0" applyFont="1" applyFill="1" applyBorder="1" applyAlignment="1" applyProtection="1">
      <alignment horizontal="right"/>
    </xf>
    <xf numFmtId="44" fontId="6" fillId="5" borderId="6" xfId="0" applyNumberFormat="1" applyFont="1" applyFill="1" applyBorder="1" applyAlignment="1" applyProtection="1">
      <alignment horizontal="center"/>
      <protection locked="0"/>
    </xf>
    <xf numFmtId="10" fontId="5" fillId="5" borderId="8" xfId="3" applyNumberFormat="1" applyFont="1" applyFill="1" applyBorder="1" applyAlignment="1" applyProtection="1">
      <alignment horizontal="center"/>
    </xf>
    <xf numFmtId="44" fontId="6" fillId="5" borderId="16" xfId="0" applyNumberFormat="1" applyFont="1" applyFill="1" applyBorder="1" applyAlignment="1" applyProtection="1">
      <alignment horizontal="center"/>
      <protection locked="0"/>
    </xf>
    <xf numFmtId="0" fontId="8" fillId="0" borderId="19" xfId="0" applyFont="1" applyFill="1" applyBorder="1" applyAlignment="1" applyProtection="1">
      <alignment horizontal="center"/>
      <protection locked="0"/>
    </xf>
    <xf numFmtId="0" fontId="14" fillId="2" borderId="0" xfId="0" applyFont="1" applyFill="1" applyBorder="1" applyProtection="1"/>
    <xf numFmtId="166" fontId="0" fillId="2" borderId="0" xfId="0" applyNumberFormat="1" applyFill="1" applyBorder="1" applyAlignment="1" applyProtection="1">
      <alignment horizontal="center"/>
    </xf>
    <xf numFmtId="0" fontId="6" fillId="2" borderId="25" xfId="0" applyFont="1" applyFill="1" applyBorder="1" applyAlignment="1" applyProtection="1">
      <alignment horizontal="center"/>
    </xf>
    <xf numFmtId="0" fontId="6" fillId="2" borderId="2" xfId="0" applyFont="1" applyFill="1" applyBorder="1" applyAlignment="1" applyProtection="1">
      <alignment horizontal="center"/>
    </xf>
    <xf numFmtId="10" fontId="1" fillId="2" borderId="2" xfId="3" applyNumberFormat="1" applyFill="1" applyBorder="1" applyProtection="1">
      <protection locked="0"/>
    </xf>
    <xf numFmtId="0" fontId="0" fillId="0" borderId="0" xfId="0" applyBorder="1" applyProtection="1"/>
    <xf numFmtId="0" fontId="17" fillId="2" borderId="0" xfId="0" applyFont="1" applyFill="1" applyBorder="1" applyProtection="1"/>
    <xf numFmtId="0" fontId="18" fillId="2" borderId="0" xfId="0" applyFont="1" applyFill="1" applyBorder="1" applyAlignment="1" applyProtection="1">
      <alignment horizontal="center"/>
    </xf>
    <xf numFmtId="0" fontId="18" fillId="2" borderId="0" xfId="0" applyFont="1" applyFill="1" applyBorder="1" applyAlignment="1" applyProtection="1">
      <alignment horizontal="center"/>
      <protection locked="0"/>
    </xf>
    <xf numFmtId="0" fontId="0" fillId="2" borderId="32" xfId="0" applyFill="1" applyBorder="1"/>
    <xf numFmtId="0" fontId="0" fillId="2" borderId="33" xfId="0" applyFill="1" applyBorder="1"/>
    <xf numFmtId="0" fontId="0" fillId="2" borderId="33" xfId="0" applyFill="1" applyBorder="1" applyProtection="1"/>
    <xf numFmtId="0" fontId="0" fillId="2" borderId="0" xfId="0" applyFill="1" applyProtection="1">
      <protection locked="0"/>
    </xf>
    <xf numFmtId="0" fontId="22" fillId="5" borderId="0" xfId="0" applyFont="1" applyFill="1" applyBorder="1" applyAlignment="1">
      <alignment horizontal="center"/>
    </xf>
    <xf numFmtId="0" fontId="22" fillId="5" borderId="2" xfId="0" applyFont="1" applyFill="1" applyBorder="1" applyAlignment="1">
      <alignment horizontal="center"/>
    </xf>
    <xf numFmtId="0" fontId="22" fillId="5" borderId="1" xfId="0" applyFont="1" applyFill="1" applyBorder="1" applyAlignment="1">
      <alignment horizontal="left"/>
    </xf>
    <xf numFmtId="0" fontId="8" fillId="2" borderId="1" xfId="0" applyFont="1" applyFill="1" applyBorder="1" applyProtection="1"/>
    <xf numFmtId="7" fontId="0" fillId="0" borderId="0" xfId="0" applyNumberFormat="1"/>
    <xf numFmtId="168" fontId="0" fillId="0" borderId="0" xfId="0" applyNumberFormat="1"/>
    <xf numFmtId="2" fontId="0" fillId="0" borderId="0" xfId="0" applyNumberFormat="1"/>
    <xf numFmtId="166" fontId="0" fillId="0" borderId="0" xfId="0" applyNumberFormat="1"/>
    <xf numFmtId="44" fontId="8" fillId="3" borderId="20" xfId="2" applyFont="1" applyFill="1" applyBorder="1" applyAlignment="1" applyProtection="1">
      <alignment horizontal="left"/>
    </xf>
    <xf numFmtId="44" fontId="10" fillId="5" borderId="6" xfId="0" applyNumberFormat="1" applyFont="1" applyFill="1" applyBorder="1" applyAlignment="1" applyProtection="1">
      <alignment horizontal="left"/>
    </xf>
    <xf numFmtId="2" fontId="10" fillId="5" borderId="16" xfId="0" applyNumberFormat="1" applyFont="1" applyFill="1" applyBorder="1" applyAlignment="1" applyProtection="1">
      <alignment horizontal="center"/>
    </xf>
    <xf numFmtId="169" fontId="0" fillId="0" borderId="0" xfId="0" applyNumberFormat="1"/>
    <xf numFmtId="170" fontId="0" fillId="0" borderId="0" xfId="0" applyNumberFormat="1"/>
    <xf numFmtId="2" fontId="8" fillId="6" borderId="6" xfId="0" applyNumberFormat="1" applyFont="1" applyFill="1" applyBorder="1" applyAlignment="1" applyProtection="1">
      <alignment horizontal="center" wrapText="1"/>
    </xf>
    <xf numFmtId="49" fontId="0" fillId="3" borderId="3" xfId="0" applyNumberFormat="1" applyFont="1" applyFill="1" applyBorder="1" applyAlignment="1" applyProtection="1">
      <alignment horizontal="center"/>
      <protection locked="0"/>
    </xf>
    <xf numFmtId="49" fontId="23" fillId="3" borderId="20" xfId="0" applyNumberFormat="1" applyFont="1" applyFill="1" applyBorder="1" applyAlignment="1"/>
    <xf numFmtId="49" fontId="0" fillId="3" borderId="36" xfId="0" applyNumberFormat="1" applyFill="1" applyBorder="1" applyAlignment="1"/>
    <xf numFmtId="49" fontId="0" fillId="3" borderId="10" xfId="0" applyNumberFormat="1" applyFill="1" applyBorder="1"/>
    <xf numFmtId="49" fontId="8" fillId="3" borderId="10" xfId="0" applyNumberFormat="1" applyFont="1" applyFill="1" applyBorder="1" applyAlignment="1" applyProtection="1">
      <alignment horizontal="center"/>
      <protection locked="0"/>
    </xf>
    <xf numFmtId="49" fontId="23" fillId="3" borderId="6" xfId="0" applyNumberFormat="1" applyFont="1" applyFill="1" applyBorder="1" applyAlignment="1"/>
    <xf numFmtId="49" fontId="0" fillId="3" borderId="8" xfId="0" applyNumberFormat="1" applyFill="1" applyBorder="1" applyAlignment="1"/>
    <xf numFmtId="49" fontId="0" fillId="3" borderId="7" xfId="0" applyNumberFormat="1" applyFill="1" applyBorder="1"/>
    <xf numFmtId="49" fontId="8" fillId="3" borderId="7" xfId="0" applyNumberFormat="1" applyFont="1" applyFill="1" applyBorder="1" applyAlignment="1" applyProtection="1">
      <alignment horizontal="center"/>
      <protection locked="0"/>
    </xf>
    <xf numFmtId="49" fontId="0" fillId="3" borderId="5" xfId="0" applyNumberFormat="1" applyFill="1" applyBorder="1"/>
    <xf numFmtId="49" fontId="0" fillId="3" borderId="6" xfId="0" applyNumberFormat="1" applyFill="1" applyBorder="1" applyAlignment="1"/>
    <xf numFmtId="49" fontId="6" fillId="3" borderId="5" xfId="0" applyNumberFormat="1" applyFont="1" applyFill="1" applyBorder="1"/>
    <xf numFmtId="49" fontId="0" fillId="5" borderId="5" xfId="0" applyNumberFormat="1" applyFill="1" applyBorder="1"/>
    <xf numFmtId="49" fontId="0" fillId="5" borderId="7" xfId="0" applyNumberFormat="1" applyFill="1" applyBorder="1" applyAlignment="1">
      <alignment horizontal="center"/>
    </xf>
    <xf numFmtId="49" fontId="0" fillId="5" borderId="8" xfId="0" applyNumberFormat="1" applyFill="1" applyBorder="1" applyAlignment="1">
      <alignment horizontal="center"/>
    </xf>
    <xf numFmtId="49" fontId="0" fillId="5" borderId="26" xfId="0" applyNumberFormat="1" applyFill="1" applyBorder="1"/>
    <xf numFmtId="49" fontId="8" fillId="5" borderId="26" xfId="0" applyNumberFormat="1" applyFont="1" applyFill="1" applyBorder="1" applyAlignment="1" applyProtection="1">
      <alignment horizontal="center"/>
      <protection locked="0"/>
    </xf>
    <xf numFmtId="5" fontId="0" fillId="0" borderId="0" xfId="0" applyNumberFormat="1"/>
    <xf numFmtId="0" fontId="0" fillId="0" borderId="0" xfId="0" applyAlignment="1">
      <alignment wrapText="1"/>
    </xf>
    <xf numFmtId="44" fontId="0" fillId="0" borderId="0" xfId="2" applyFont="1"/>
    <xf numFmtId="164" fontId="0" fillId="0" borderId="0" xfId="0" applyNumberFormat="1"/>
    <xf numFmtId="0" fontId="0" fillId="0" borderId="0" xfId="0" applyFill="1"/>
    <xf numFmtId="0" fontId="0" fillId="0" borderId="1" xfId="0" applyBorder="1" applyAlignment="1">
      <alignment horizontal="center" wrapText="1"/>
    </xf>
    <xf numFmtId="0" fontId="6" fillId="0" borderId="0" xfId="0" applyFont="1" applyAlignment="1">
      <alignment horizontal="left"/>
    </xf>
    <xf numFmtId="0" fontId="0" fillId="0" borderId="0" xfId="0" applyAlignment="1">
      <alignment horizontal="center"/>
    </xf>
    <xf numFmtId="0" fontId="0" fillId="0" borderId="0" xfId="0" applyFill="1" applyAlignment="1">
      <alignment horizontal="center"/>
    </xf>
    <xf numFmtId="0" fontId="0" fillId="0" borderId="0" xfId="0" applyBorder="1" applyAlignment="1">
      <alignment horizontal="center" wrapText="1"/>
    </xf>
    <xf numFmtId="0" fontId="0" fillId="0" borderId="40" xfId="0" applyFill="1" applyBorder="1" applyAlignment="1">
      <alignment horizontal="center"/>
    </xf>
    <xf numFmtId="170" fontId="0" fillId="0" borderId="0" xfId="0" applyNumberFormat="1" applyAlignment="1">
      <alignment horizontal="center"/>
    </xf>
    <xf numFmtId="170" fontId="0" fillId="0" borderId="0" xfId="0" applyNumberFormat="1" applyFill="1" applyAlignment="1">
      <alignment horizontal="center"/>
    </xf>
    <xf numFmtId="170" fontId="0" fillId="0" borderId="40" xfId="0" applyNumberFormat="1" applyFill="1" applyBorder="1" applyAlignment="1">
      <alignment horizontal="center"/>
    </xf>
    <xf numFmtId="2" fontId="0" fillId="0" borderId="0" xfId="0" applyNumberFormat="1" applyAlignment="1">
      <alignment horizontal="center"/>
    </xf>
    <xf numFmtId="2" fontId="0" fillId="0" borderId="0" xfId="0" applyNumberFormat="1" applyFill="1" applyAlignment="1">
      <alignment horizontal="center"/>
    </xf>
    <xf numFmtId="2" fontId="0" fillId="0" borderId="40" xfId="0" applyNumberFormat="1" applyFill="1" applyBorder="1" applyAlignment="1">
      <alignment horizontal="center"/>
    </xf>
    <xf numFmtId="0" fontId="6" fillId="0" borderId="39" xfId="0" applyFont="1" applyBorder="1" applyAlignment="1">
      <alignment horizontal="center" wrapText="1"/>
    </xf>
    <xf numFmtId="2" fontId="0" fillId="3" borderId="20" xfId="0" applyNumberFormat="1" applyFill="1" applyBorder="1" applyAlignment="1" applyProtection="1">
      <alignment horizontal="center"/>
      <protection locked="0"/>
    </xf>
    <xf numFmtId="0" fontId="0" fillId="0" borderId="0" xfId="0" applyAlignment="1">
      <alignment horizontal="right"/>
    </xf>
    <xf numFmtId="0" fontId="6" fillId="5" borderId="1" xfId="0" applyFont="1" applyFill="1" applyBorder="1" applyAlignment="1">
      <alignment horizontal="center"/>
    </xf>
    <xf numFmtId="0" fontId="6" fillId="5" borderId="0" xfId="0" applyFont="1" applyFill="1" applyBorder="1" applyAlignment="1">
      <alignment horizontal="center"/>
    </xf>
    <xf numFmtId="0" fontId="6" fillId="5" borderId="2" xfId="0" applyFont="1" applyFill="1" applyBorder="1" applyAlignment="1">
      <alignment horizontal="center"/>
    </xf>
    <xf numFmtId="0" fontId="0" fillId="0" borderId="0" xfId="0" applyFont="1" applyFill="1" applyBorder="1" applyAlignment="1">
      <alignment horizontal="center" vertical="center" wrapText="1"/>
    </xf>
    <xf numFmtId="0" fontId="0" fillId="3" borderId="6" xfId="0" applyFont="1" applyFill="1" applyBorder="1" applyAlignment="1" applyProtection="1">
      <alignment horizontal="center"/>
      <protection locked="0"/>
    </xf>
    <xf numFmtId="2" fontId="1" fillId="6" borderId="20" xfId="0" applyNumberFormat="1" applyFont="1" applyFill="1" applyBorder="1" applyAlignment="1" applyProtection="1">
      <alignment horizontal="center" wrapText="1"/>
    </xf>
    <xf numFmtId="0" fontId="0" fillId="0" borderId="0" xfId="0" applyAlignment="1">
      <alignment horizontal="left" vertical="top"/>
    </xf>
    <xf numFmtId="0" fontId="0" fillId="0" borderId="0" xfId="0" applyFont="1" applyFill="1" applyBorder="1" applyAlignment="1">
      <alignment horizontal="left" wrapText="1"/>
    </xf>
    <xf numFmtId="167" fontId="0" fillId="0" borderId="0" xfId="0" applyNumberFormat="1"/>
    <xf numFmtId="171" fontId="0" fillId="0" borderId="0" xfId="0" applyNumberFormat="1"/>
    <xf numFmtId="14" fontId="26" fillId="0" borderId="0" xfId="0" applyNumberFormat="1" applyFont="1" applyFill="1" applyBorder="1" applyAlignment="1" applyProtection="1">
      <alignment horizontal="right"/>
      <protection locked="0"/>
    </xf>
    <xf numFmtId="14" fontId="26" fillId="0" borderId="0" xfId="0" applyNumberFormat="1" applyFont="1" applyFill="1" applyBorder="1" applyAlignment="1" applyProtection="1">
      <alignment horizontal="center"/>
      <protection locked="0"/>
    </xf>
    <xf numFmtId="0" fontId="26" fillId="0" borderId="0" xfId="0" applyFont="1" applyBorder="1" applyProtection="1">
      <protection locked="0"/>
    </xf>
    <xf numFmtId="2" fontId="6" fillId="5" borderId="3" xfId="0" applyNumberFormat="1" applyFont="1" applyFill="1" applyBorder="1" applyAlignment="1" applyProtection="1">
      <alignment horizontal="center" wrapText="1"/>
      <protection locked="0"/>
    </xf>
    <xf numFmtId="44" fontId="6" fillId="5" borderId="29" xfId="1" applyNumberFormat="1" applyFont="1" applyFill="1" applyBorder="1" applyAlignment="1" applyProtection="1">
      <alignment horizontal="center" wrapText="1"/>
      <protection locked="0"/>
    </xf>
    <xf numFmtId="165" fontId="0" fillId="4" borderId="4" xfId="0" applyNumberFormat="1" applyFont="1" applyFill="1" applyBorder="1" applyAlignment="1">
      <alignment horizontal="center"/>
    </xf>
    <xf numFmtId="0" fontId="0" fillId="3" borderId="3" xfId="0" applyFont="1" applyFill="1" applyBorder="1" applyAlignment="1" applyProtection="1">
      <alignment horizontal="center"/>
      <protection locked="0"/>
    </xf>
    <xf numFmtId="0" fontId="0" fillId="2" borderId="1" xfId="0" applyFont="1" applyFill="1" applyBorder="1" applyProtection="1"/>
    <xf numFmtId="49" fontId="6" fillId="3" borderId="24" xfId="0" applyNumberFormat="1" applyFont="1" applyFill="1" applyBorder="1" applyAlignment="1">
      <alignment horizontal="center" wrapText="1"/>
    </xf>
    <xf numFmtId="49" fontId="6" fillId="3" borderId="25" xfId="0" applyNumberFormat="1" applyFont="1" applyFill="1" applyBorder="1" applyAlignment="1">
      <alignment horizontal="center" wrapText="1"/>
    </xf>
    <xf numFmtId="49" fontId="6" fillId="3" borderId="8" xfId="0" applyNumberFormat="1" applyFont="1" applyFill="1" applyBorder="1" applyAlignment="1">
      <alignment horizontal="center" wrapText="1"/>
    </xf>
    <xf numFmtId="0" fontId="0" fillId="3" borderId="24" xfId="0" applyFill="1" applyBorder="1" applyAlignment="1">
      <alignment horizontal="center"/>
    </xf>
    <xf numFmtId="0" fontId="0" fillId="3" borderId="25" xfId="0" applyFill="1" applyBorder="1" applyAlignment="1">
      <alignment horizontal="center"/>
    </xf>
    <xf numFmtId="0" fontId="0" fillId="3" borderId="8" xfId="0" applyFill="1" applyBorder="1" applyAlignment="1">
      <alignment horizontal="center"/>
    </xf>
    <xf numFmtId="0" fontId="2" fillId="2" borderId="37" xfId="0" applyFont="1" applyFill="1" applyBorder="1" applyAlignment="1" applyProtection="1">
      <alignment horizontal="center"/>
    </xf>
    <xf numFmtId="0" fontId="2" fillId="2" borderId="30" xfId="0" applyFont="1" applyFill="1" applyBorder="1" applyAlignment="1" applyProtection="1">
      <alignment horizontal="center"/>
    </xf>
    <xf numFmtId="0" fontId="2" fillId="2" borderId="31" xfId="0" applyFont="1" applyFill="1" applyBorder="1" applyAlignment="1" applyProtection="1">
      <alignment horizontal="center"/>
    </xf>
    <xf numFmtId="0" fontId="4" fillId="2" borderId="1" xfId="0" applyFont="1" applyFill="1" applyBorder="1" applyAlignment="1" applyProtection="1">
      <alignment horizontal="center"/>
    </xf>
    <xf numFmtId="0" fontId="4" fillId="2" borderId="0" xfId="0" applyFont="1" applyFill="1" applyBorder="1" applyAlignment="1" applyProtection="1">
      <alignment horizontal="center"/>
    </xf>
    <xf numFmtId="0" fontId="4" fillId="2" borderId="2" xfId="0" applyFont="1" applyFill="1" applyBorder="1" applyAlignment="1" applyProtection="1">
      <alignment horizontal="center"/>
    </xf>
    <xf numFmtId="0" fontId="7" fillId="2" borderId="0" xfId="0" applyFont="1" applyFill="1" applyBorder="1" applyAlignment="1" applyProtection="1">
      <alignment horizontal="center"/>
    </xf>
    <xf numFmtId="0" fontId="0" fillId="3" borderId="24" xfId="0" applyFont="1" applyFill="1" applyBorder="1" applyAlignment="1" applyProtection="1">
      <alignment horizontal="center" wrapText="1"/>
      <protection locked="0"/>
    </xf>
    <xf numFmtId="0" fontId="8" fillId="3" borderId="25" xfId="0" applyFont="1" applyFill="1" applyBorder="1" applyAlignment="1" applyProtection="1">
      <alignment horizontal="center" wrapText="1"/>
      <protection locked="0"/>
    </xf>
    <xf numFmtId="0" fontId="8" fillId="3" borderId="8" xfId="0" applyFont="1" applyFill="1" applyBorder="1" applyAlignment="1" applyProtection="1">
      <alignment horizontal="center" wrapText="1"/>
      <protection locked="0"/>
    </xf>
    <xf numFmtId="0" fontId="6" fillId="2" borderId="22" xfId="0" applyFont="1" applyFill="1" applyBorder="1" applyAlignment="1" applyProtection="1">
      <alignment horizontal="left"/>
    </xf>
    <xf numFmtId="0" fontId="6" fillId="2" borderId="4" xfId="0" applyFont="1" applyFill="1" applyBorder="1" applyAlignment="1" applyProtection="1">
      <alignment horizontal="left"/>
    </xf>
    <xf numFmtId="0" fontId="6" fillId="4" borderId="9" xfId="0" applyFont="1" applyFill="1" applyBorder="1" applyAlignment="1" applyProtection="1">
      <alignment horizontal="center"/>
      <protection locked="0"/>
    </xf>
    <xf numFmtId="0" fontId="6" fillId="0" borderId="0" xfId="0" applyFont="1" applyAlignment="1">
      <alignment horizontal="center"/>
    </xf>
    <xf numFmtId="0" fontId="6" fillId="4" borderId="10" xfId="0" applyFont="1" applyFill="1" applyBorder="1" applyAlignment="1" applyProtection="1">
      <protection locked="0"/>
    </xf>
    <xf numFmtId="0" fontId="6" fillId="0" borderId="4" xfId="0" applyFont="1" applyBorder="1" applyAlignment="1"/>
    <xf numFmtId="0" fontId="9" fillId="4" borderId="10" xfId="0" applyFont="1" applyFill="1" applyBorder="1" applyAlignment="1" applyProtection="1">
      <alignment horizontal="center"/>
    </xf>
    <xf numFmtId="0" fontId="0" fillId="0" borderId="4" xfId="0" applyBorder="1" applyAlignment="1">
      <alignment horizontal="center"/>
    </xf>
    <xf numFmtId="5" fontId="0" fillId="3" borderId="24" xfId="2" applyNumberFormat="1" applyFont="1" applyFill="1" applyBorder="1" applyAlignment="1">
      <alignment horizontal="center"/>
    </xf>
    <xf numFmtId="5" fontId="0" fillId="3" borderId="25" xfId="2" applyNumberFormat="1" applyFont="1" applyFill="1" applyBorder="1" applyAlignment="1">
      <alignment horizontal="center"/>
    </xf>
    <xf numFmtId="5" fontId="0" fillId="3" borderId="8" xfId="2" applyNumberFormat="1" applyFont="1" applyFill="1" applyBorder="1" applyAlignment="1">
      <alignment horizontal="center"/>
    </xf>
    <xf numFmtId="7" fontId="0" fillId="5" borderId="24" xfId="0" applyNumberFormat="1" applyFill="1" applyBorder="1" applyAlignment="1" applyProtection="1">
      <alignment horizontal="center"/>
      <protection locked="0"/>
    </xf>
    <xf numFmtId="0" fontId="0" fillId="5" borderId="25" xfId="0" applyFill="1" applyBorder="1" applyAlignment="1" applyProtection="1">
      <alignment horizontal="center"/>
      <protection locked="0"/>
    </xf>
    <xf numFmtId="0" fontId="0" fillId="5" borderId="8" xfId="0" applyFill="1" applyBorder="1" applyAlignment="1" applyProtection="1">
      <alignment horizontal="center"/>
      <protection locked="0"/>
    </xf>
    <xf numFmtId="0" fontId="0" fillId="3" borderId="24" xfId="0" applyFill="1" applyBorder="1" applyAlignment="1" applyProtection="1">
      <alignment horizontal="center" wrapText="1"/>
      <protection locked="0"/>
    </xf>
    <xf numFmtId="0" fontId="0" fillId="3" borderId="25" xfId="0" applyFill="1" applyBorder="1" applyAlignment="1" applyProtection="1">
      <alignment horizontal="center" wrapText="1"/>
      <protection locked="0"/>
    </xf>
    <xf numFmtId="0" fontId="0" fillId="3" borderId="4" xfId="0" applyFill="1" applyBorder="1" applyAlignment="1" applyProtection="1">
      <alignment horizontal="center" wrapText="1"/>
      <protection locked="0"/>
    </xf>
    <xf numFmtId="0" fontId="0" fillId="3" borderId="11" xfId="0" applyFill="1" applyBorder="1" applyAlignment="1" applyProtection="1">
      <alignment horizontal="center" wrapText="1"/>
      <protection locked="0"/>
    </xf>
    <xf numFmtId="0" fontId="6" fillId="2" borderId="17" xfId="0" applyFont="1" applyFill="1" applyBorder="1" applyAlignment="1" applyProtection="1">
      <alignment horizontal="left" wrapText="1"/>
      <protection locked="0"/>
    </xf>
    <xf numFmtId="0" fontId="6" fillId="2" borderId="18" xfId="0" applyFont="1" applyFill="1" applyBorder="1" applyAlignment="1" applyProtection="1">
      <alignment horizontal="left" wrapText="1"/>
      <protection locked="0"/>
    </xf>
    <xf numFmtId="0" fontId="6" fillId="2" borderId="38" xfId="0" applyFont="1" applyFill="1" applyBorder="1" applyAlignment="1" applyProtection="1">
      <alignment horizontal="left" wrapText="1"/>
      <protection locked="0"/>
    </xf>
    <xf numFmtId="0" fontId="6" fillId="5" borderId="17" xfId="0" applyFont="1" applyFill="1" applyBorder="1" applyAlignment="1">
      <alignment horizontal="center"/>
    </xf>
    <xf numFmtId="0" fontId="6" fillId="5" borderId="18" xfId="0" applyFont="1" applyFill="1" applyBorder="1" applyAlignment="1">
      <alignment horizontal="center"/>
    </xf>
    <xf numFmtId="0" fontId="6" fillId="5" borderId="38" xfId="0" applyFont="1" applyFill="1" applyBorder="1" applyAlignment="1">
      <alignment horizontal="center"/>
    </xf>
    <xf numFmtId="0" fontId="28" fillId="7" borderId="37" xfId="0" applyFont="1" applyFill="1" applyBorder="1" applyAlignment="1" applyProtection="1">
      <alignment horizontal="center"/>
    </xf>
    <xf numFmtId="0" fontId="29" fillId="0" borderId="30" xfId="0" applyFont="1" applyBorder="1" applyAlignment="1">
      <alignment horizontal="center"/>
    </xf>
    <xf numFmtId="0" fontId="0" fillId="0" borderId="30" xfId="0" applyBorder="1" applyAlignment="1">
      <alignment horizontal="center"/>
    </xf>
    <xf numFmtId="0" fontId="0" fillId="0" borderId="31" xfId="0" applyBorder="1" applyAlignment="1">
      <alignment horizontal="center"/>
    </xf>
    <xf numFmtId="0" fontId="0" fillId="8" borderId="1" xfId="0" applyFill="1" applyBorder="1" applyAlignment="1" applyProtection="1">
      <alignment horizontal="center" wrapText="1"/>
      <protection locked="0"/>
    </xf>
    <xf numFmtId="0" fontId="0" fillId="8" borderId="0" xfId="0" applyFill="1" applyBorder="1" applyAlignment="1">
      <alignment horizontal="center" wrapText="1"/>
    </xf>
    <xf numFmtId="0" fontId="0" fillId="8" borderId="2" xfId="0" applyFill="1" applyBorder="1" applyAlignment="1">
      <alignment horizontal="center" wrapText="1"/>
    </xf>
    <xf numFmtId="0" fontId="0" fillId="8" borderId="32" xfId="0" applyFill="1" applyBorder="1" applyAlignment="1">
      <alignment horizontal="center" wrapText="1"/>
    </xf>
    <xf numFmtId="0" fontId="0" fillId="8" borderId="33" xfId="0" applyFill="1" applyBorder="1" applyAlignment="1">
      <alignment horizontal="center" wrapText="1"/>
    </xf>
    <xf numFmtId="0" fontId="0" fillId="8" borderId="34" xfId="0" applyFill="1" applyBorder="1" applyAlignment="1">
      <alignment horizontal="center" wrapText="1"/>
    </xf>
    <xf numFmtId="0" fontId="0" fillId="5" borderId="1" xfId="0" applyFont="1" applyFill="1" applyBorder="1" applyAlignment="1">
      <alignment horizontal="left" wrapText="1"/>
    </xf>
    <xf numFmtId="0" fontId="8" fillId="5" borderId="0" xfId="0" applyFont="1" applyFill="1" applyBorder="1" applyAlignment="1">
      <alignment horizontal="left" wrapText="1"/>
    </xf>
    <xf numFmtId="0" fontId="8" fillId="5" borderId="2" xfId="0" applyFont="1" applyFill="1" applyBorder="1" applyAlignment="1">
      <alignment horizontal="left" wrapText="1"/>
    </xf>
    <xf numFmtId="0" fontId="10" fillId="3" borderId="7" xfId="0" applyFont="1" applyFill="1" applyBorder="1" applyAlignment="1" applyProtection="1">
      <alignment horizontal="left"/>
      <protection locked="0"/>
    </xf>
    <xf numFmtId="0" fontId="10" fillId="3" borderId="8" xfId="0" applyFont="1" applyFill="1" applyBorder="1" applyAlignment="1" applyProtection="1">
      <alignment horizontal="left"/>
      <protection locked="0"/>
    </xf>
    <xf numFmtId="0" fontId="6" fillId="5" borderId="37" xfId="0" applyFont="1" applyFill="1" applyBorder="1" applyAlignment="1">
      <alignment horizontal="center"/>
    </xf>
    <xf numFmtId="0" fontId="6" fillId="5" borderId="30" xfId="0" applyFont="1" applyFill="1" applyBorder="1" applyAlignment="1">
      <alignment horizontal="center"/>
    </xf>
    <xf numFmtId="0" fontId="6" fillId="5" borderId="31" xfId="0" applyFont="1" applyFill="1" applyBorder="1" applyAlignment="1">
      <alignment horizontal="center"/>
    </xf>
    <xf numFmtId="0" fontId="22" fillId="5" borderId="1" xfId="0" applyFont="1" applyFill="1" applyBorder="1" applyAlignment="1">
      <alignment horizontal="center"/>
    </xf>
    <xf numFmtId="0" fontId="22" fillId="5" borderId="0" xfId="0" applyFont="1" applyFill="1" applyBorder="1" applyAlignment="1">
      <alignment horizontal="center"/>
    </xf>
    <xf numFmtId="0" fontId="22" fillId="5" borderId="2" xfId="0" applyFont="1" applyFill="1" applyBorder="1" applyAlignment="1">
      <alignment horizontal="center"/>
    </xf>
    <xf numFmtId="0" fontId="6" fillId="3" borderId="7" xfId="0" applyFont="1" applyFill="1" applyBorder="1" applyAlignment="1" applyProtection="1">
      <alignment horizontal="center"/>
    </xf>
    <xf numFmtId="0" fontId="6" fillId="3" borderId="25" xfId="0" applyFont="1" applyFill="1" applyBorder="1" applyAlignment="1" applyProtection="1">
      <alignment horizontal="center"/>
    </xf>
    <xf numFmtId="0" fontId="6" fillId="3" borderId="19" xfId="0" applyFont="1" applyFill="1" applyBorder="1" applyAlignment="1" applyProtection="1">
      <alignment horizontal="center"/>
    </xf>
    <xf numFmtId="0" fontId="10" fillId="3" borderId="24" xfId="0" applyFont="1" applyFill="1" applyBorder="1" applyAlignment="1" applyProtection="1">
      <alignment horizontal="left"/>
      <protection locked="0"/>
    </xf>
    <xf numFmtId="0" fontId="0" fillId="0" borderId="25" xfId="0" applyBorder="1" applyAlignment="1">
      <alignment horizontal="left"/>
    </xf>
    <xf numFmtId="0" fontId="0" fillId="0" borderId="8" xfId="0" applyBorder="1" applyAlignment="1">
      <alignment horizontal="left"/>
    </xf>
    <xf numFmtId="0" fontId="10" fillId="0" borderId="0" xfId="0" applyFont="1" applyFill="1" applyBorder="1" applyAlignment="1" applyProtection="1">
      <alignment horizontal="left"/>
      <protection locked="0"/>
    </xf>
    <xf numFmtId="0" fontId="0" fillId="0" borderId="0" xfId="0" applyFill="1" applyBorder="1" applyAlignment="1">
      <alignment horizontal="left"/>
    </xf>
    <xf numFmtId="0" fontId="8" fillId="2" borderId="1" xfId="0" applyFont="1" applyFill="1" applyBorder="1" applyAlignment="1" applyProtection="1"/>
    <xf numFmtId="0" fontId="0" fillId="0" borderId="0" xfId="0" applyAlignment="1"/>
    <xf numFmtId="0" fontId="0" fillId="0" borderId="21" xfId="0" applyBorder="1" applyAlignment="1"/>
    <xf numFmtId="0" fontId="5" fillId="7" borderId="0" xfId="0" applyFont="1" applyFill="1" applyBorder="1" applyAlignment="1" applyProtection="1">
      <alignment horizontal="center" wrapText="1"/>
      <protection locked="0"/>
    </xf>
    <xf numFmtId="0" fontId="10" fillId="2" borderId="37" xfId="0" applyFont="1" applyFill="1" applyBorder="1" applyAlignment="1" applyProtection="1">
      <alignment horizontal="center" wrapText="1"/>
      <protection locked="0"/>
    </xf>
    <xf numFmtId="0" fontId="10" fillId="2" borderId="30" xfId="0" applyFont="1" applyFill="1" applyBorder="1" applyAlignment="1" applyProtection="1">
      <alignment horizontal="center" wrapText="1"/>
      <protection locked="0"/>
    </xf>
    <xf numFmtId="0" fontId="10" fillId="2" borderId="31" xfId="0" applyFont="1" applyFill="1" applyBorder="1" applyAlignment="1" applyProtection="1">
      <alignment horizontal="center" wrapText="1"/>
      <protection locked="0"/>
    </xf>
    <xf numFmtId="0" fontId="10" fillId="2" borderId="1" xfId="0" applyFont="1" applyFill="1" applyBorder="1" applyAlignment="1" applyProtection="1">
      <alignment horizontal="center" wrapText="1"/>
      <protection locked="0"/>
    </xf>
    <xf numFmtId="0" fontId="10" fillId="2" borderId="0" xfId="0" applyFont="1" applyFill="1" applyBorder="1" applyAlignment="1" applyProtection="1">
      <alignment horizontal="center" wrapText="1"/>
      <protection locked="0"/>
    </xf>
    <xf numFmtId="0" fontId="10" fillId="2" borderId="2" xfId="0" applyFont="1" applyFill="1" applyBorder="1" applyAlignment="1" applyProtection="1">
      <alignment horizontal="center" wrapText="1"/>
      <protection locked="0"/>
    </xf>
    <xf numFmtId="0" fontId="10" fillId="2" borderId="32" xfId="0" applyFont="1" applyFill="1" applyBorder="1" applyAlignment="1" applyProtection="1">
      <alignment horizontal="center" wrapText="1"/>
      <protection locked="0"/>
    </xf>
    <xf numFmtId="0" fontId="10" fillId="2" borderId="33" xfId="0" applyFont="1" applyFill="1" applyBorder="1" applyAlignment="1" applyProtection="1">
      <alignment horizontal="center" wrapText="1"/>
      <protection locked="0"/>
    </xf>
    <xf numFmtId="0" fontId="10" fillId="2" borderId="34" xfId="0" applyFont="1" applyFill="1" applyBorder="1" applyAlignment="1" applyProtection="1">
      <alignment horizontal="center" wrapText="1"/>
      <protection locked="0"/>
    </xf>
    <xf numFmtId="0" fontId="0" fillId="2" borderId="30" xfId="0" applyFont="1" applyFill="1" applyBorder="1" applyAlignment="1" applyProtection="1">
      <protection locked="0"/>
    </xf>
    <xf numFmtId="0" fontId="0" fillId="0" borderId="30" xfId="0" applyBorder="1" applyAlignment="1"/>
    <xf numFmtId="14" fontId="13" fillId="5" borderId="0" xfId="0" applyNumberFormat="1" applyFont="1" applyFill="1" applyBorder="1" applyAlignment="1" applyProtection="1">
      <alignment horizontal="center"/>
      <protection locked="0"/>
    </xf>
    <xf numFmtId="14" fontId="13" fillId="5" borderId="0" xfId="0" applyNumberFormat="1" applyFont="1" applyFill="1" applyBorder="1" applyAlignment="1" applyProtection="1">
      <alignment horizontal="right"/>
      <protection locked="0"/>
    </xf>
    <xf numFmtId="0" fontId="10" fillId="3" borderId="7" xfId="0" applyFont="1" applyFill="1" applyBorder="1" applyAlignment="1" applyProtection="1">
      <protection locked="0"/>
    </xf>
    <xf numFmtId="0" fontId="10" fillId="3" borderId="8" xfId="0" applyFont="1" applyFill="1" applyBorder="1" applyAlignment="1" applyProtection="1">
      <protection locked="0"/>
    </xf>
    <xf numFmtId="0" fontId="6" fillId="5" borderId="4" xfId="0" applyFont="1" applyFill="1" applyBorder="1" applyAlignment="1">
      <alignment horizontal="center"/>
    </xf>
    <xf numFmtId="0" fontId="27" fillId="7" borderId="33" xfId="0" applyFont="1" applyFill="1" applyBorder="1" applyAlignment="1" applyProtection="1">
      <alignment horizontal="center"/>
    </xf>
    <xf numFmtId="0" fontId="27" fillId="7" borderId="33" xfId="0" applyFont="1" applyFill="1" applyBorder="1" applyAlignment="1">
      <alignment horizontal="center"/>
    </xf>
    <xf numFmtId="0" fontId="27" fillId="7" borderId="34" xfId="0" applyFont="1" applyFill="1" applyBorder="1" applyAlignment="1">
      <alignment horizontal="center"/>
    </xf>
  </cellXfs>
  <cellStyles count="54">
    <cellStyle name="Comma" xfId="1" builtinId="3"/>
    <cellStyle name="Currency" xfId="2" builtinId="4"/>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Normal" xfId="0" builtinId="0"/>
    <cellStyle name="Percent" xfId="3" builtinId="5"/>
  </cellStyles>
  <dxfs count="0"/>
  <tableStyles count="0" defaultTableStyle="TableStyleMedium2"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11</xdr:col>
      <xdr:colOff>447040</xdr:colOff>
      <xdr:row>0</xdr:row>
      <xdr:rowOff>121920</xdr:rowOff>
    </xdr:from>
    <xdr:to>
      <xdr:col>19</xdr:col>
      <xdr:colOff>2540</xdr:colOff>
      <xdr:row>28</xdr:row>
      <xdr:rowOff>76200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9603740" y="121920"/>
          <a:ext cx="9067800" cy="48056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u="sng"/>
            <a:t>Total # of Days Calculation for Summer I and Summer II </a:t>
          </a:r>
          <a:r>
            <a:rPr lang="en-US" sz="1200" b="0" u="sng"/>
            <a:t>(NOT for the field session courses)</a:t>
          </a:r>
          <a:endParaRPr lang="en-US" sz="1100"/>
        </a:p>
        <a:p>
          <a:endParaRPr lang="en-US" sz="1100"/>
        </a:p>
        <a:p>
          <a:r>
            <a:rPr lang="en-US" sz="1100" b="0" u="sng"/>
            <a:t>Constants:</a:t>
          </a:r>
        </a:p>
        <a:p>
          <a:endParaRPr lang="en-US" sz="1100" b="0" u="sng"/>
        </a:p>
        <a:p>
          <a:pPr lvl="1"/>
          <a:r>
            <a:rPr lang="en-US" sz="1100" b="1"/>
            <a:t>Salary</a:t>
          </a:r>
          <a:r>
            <a:rPr lang="en-US" sz="1100" b="1" baseline="0"/>
            <a:t> per day = Faculty Annual Salary / 185     </a:t>
          </a:r>
        </a:p>
        <a:p>
          <a:pPr lvl="1"/>
          <a:r>
            <a:rPr lang="en-US" sz="1100" b="1" baseline="0"/>
            <a:t>Multiplying factor per day = </a:t>
          </a:r>
          <a:r>
            <a:rPr lang="is-IS" sz="1100" b="1" baseline="0"/>
            <a:t>0.005405405        </a:t>
          </a:r>
          <a:r>
            <a:rPr lang="is-IS" sz="1100" b="0" i="1" baseline="0"/>
            <a:t>(1/185)</a:t>
          </a:r>
          <a:endParaRPr lang="en-US" sz="1100" b="0" i="1" baseline="0"/>
        </a:p>
        <a:p>
          <a:pPr lvl="1"/>
          <a:r>
            <a:rPr lang="en-US" sz="1100" b="1" baseline="0"/>
            <a:t>Days  per Credit Hour = 185/24 = 7.7083</a:t>
          </a:r>
        </a:p>
        <a:p>
          <a:pPr lvl="1"/>
          <a:r>
            <a:rPr lang="en-US" sz="1100" b="1" baseline="0"/>
            <a:t>Full Time Summer I and Full Time Summer II 6W = 30/7.7083 = 3.8919      </a:t>
          </a:r>
          <a:r>
            <a:rPr lang="en-US" sz="1100" b="0" i="1" baseline="0"/>
            <a:t>rounded to 4 Credit Hours</a:t>
          </a:r>
        </a:p>
        <a:p>
          <a:pPr lvl="1"/>
          <a:r>
            <a:rPr lang="en-US" sz="1100" b="1" baseline="0"/>
            <a:t>Full Time Summer II 8W = 40/7.7083 = 5.1892      </a:t>
          </a:r>
          <a:r>
            <a:rPr lang="en-US" sz="1100" b="0" i="1" baseline="0"/>
            <a:t>rounded to 5 Credit Hours</a:t>
          </a:r>
        </a:p>
        <a:p>
          <a:pPr lvl="1"/>
          <a:endParaRPr lang="en-US" sz="1100" b="0" baseline="0"/>
        </a:p>
        <a:p>
          <a:pPr lvl="0"/>
          <a:r>
            <a:rPr lang="en-US" sz="1100" b="0" u="sng" baseline="0"/>
            <a:t>Salary Calculation:</a:t>
          </a:r>
        </a:p>
        <a:p>
          <a:pPr lvl="0"/>
          <a:endParaRPr lang="en-US" sz="1100" b="0" u="sng"/>
        </a:p>
        <a:p>
          <a:pPr lvl="1"/>
          <a:r>
            <a:rPr lang="en-US" sz="1100" b="1"/>
            <a:t>Summer I Full Time and Summer II Full Time 6W = Salary per day * 30                                           </a:t>
          </a:r>
          <a:r>
            <a:rPr lang="en-US" sz="1100" i="1"/>
            <a:t>(@4 or more Credit Hours)</a:t>
          </a:r>
        </a:p>
        <a:p>
          <a:pPr lvl="1"/>
          <a:r>
            <a:rPr lang="en-US" sz="1100" b="1"/>
            <a:t>Summer</a:t>
          </a:r>
          <a:r>
            <a:rPr lang="en-US" sz="1100" b="1" baseline="0"/>
            <a:t> II Full Time 8W = Salary per day * </a:t>
          </a:r>
          <a:r>
            <a:rPr lang="en-US" sz="1100" b="1" i="1" baseline="0"/>
            <a:t>40    </a:t>
          </a:r>
          <a:r>
            <a:rPr lang="en-US" sz="1100" i="1" baseline="0"/>
            <a:t>           		                                       (@5 or more Credit Hours)</a:t>
          </a:r>
          <a:endParaRPr lang="en-US" sz="1100" baseline="0"/>
        </a:p>
        <a:p>
          <a:pPr lvl="1"/>
          <a:r>
            <a:rPr lang="en-US" sz="1100" b="1" baseline="0"/>
            <a:t>Summer I Part Time  and Summer II 6W Part Time = 0.25 * Credit Hours * Summer I Full Time               </a:t>
          </a:r>
          <a:r>
            <a:rPr lang="en-US" sz="1100" i="1" baseline="0"/>
            <a:t>(@ &lt; 4 Credit Hours)</a:t>
          </a:r>
        </a:p>
        <a:p>
          <a:pPr lvl="1"/>
          <a:r>
            <a:rPr lang="en-US" sz="1100" b="1" i="0" baseline="0"/>
            <a:t>Summer II Part Time 8W = 0.20 * Credit Hours * Summer II Full Time                                             </a:t>
          </a:r>
          <a:r>
            <a:rPr lang="en-US" sz="1100" i="1" baseline="0"/>
            <a:t>(@ &lt; 5 Credit Hours)</a:t>
          </a:r>
        </a:p>
        <a:p>
          <a:endParaRPr lang="en-US" sz="1100" i="1"/>
        </a:p>
        <a:p>
          <a:r>
            <a:rPr lang="en-US" sz="1100" b="0" u="sng"/>
            <a:t>Number of Days Calculation:</a:t>
          </a:r>
        </a:p>
        <a:p>
          <a:endParaRPr lang="en-US" sz="1100" b="0" u="sng"/>
        </a:p>
        <a:p>
          <a:r>
            <a:rPr lang="en-US" sz="1100" b="0" u="none"/>
            <a:t>The number of days of compensation for a faculty that teaches a Summer I or Summer II class is calculated by the formula below.  The remaining days in the Summer I or Summer II period can be used for compensated research or other activities for the faculty. </a:t>
          </a:r>
          <a:endParaRPr lang="en-US" sz="1100" b="0" u="sng"/>
        </a:p>
        <a:p>
          <a:endParaRPr lang="en-US" sz="1100" b="0" u="sng"/>
        </a:p>
        <a:p>
          <a:pPr lvl="1"/>
          <a:r>
            <a:rPr lang="en-US" sz="1100" b="1"/>
            <a:t>Summer I and Summer II Days  = Credit</a:t>
          </a:r>
          <a:r>
            <a:rPr lang="en-US" sz="1100" b="1" baseline="0"/>
            <a:t> Hours</a:t>
          </a:r>
          <a:r>
            <a:rPr lang="en-US" sz="1100" b="1"/>
            <a:t> * 7.7083</a:t>
          </a:r>
          <a:endParaRPr lang="en-US" sz="1100"/>
        </a:p>
        <a:p>
          <a:pPr lvl="1" algn="l"/>
          <a:r>
            <a:rPr lang="en-US" sz="1100" b="1"/>
            <a:t>Summer I  and Summer II 6W</a:t>
          </a:r>
          <a:r>
            <a:rPr lang="en-US" sz="1100" b="1" baseline="0"/>
            <a:t> </a:t>
          </a:r>
          <a:r>
            <a:rPr lang="en-US" sz="1100" b="1"/>
            <a:t>Number of days multiplying factor = 7.7083 / 30 days = 0.256944 per 1 credit hour</a:t>
          </a:r>
        </a:p>
        <a:p>
          <a:pPr lvl="1" algn="l"/>
          <a:r>
            <a:rPr lang="en-US" sz="1100" b="1"/>
            <a:t>Summer II  8W Number of days multiplying factor = 7.7083 / 40 days = 0.192708 per 1 credit hour</a:t>
          </a:r>
        </a:p>
        <a:p>
          <a:pPr algn="ctr"/>
          <a:endParaRPr lang="en-US" sz="1100" b="1"/>
        </a:p>
        <a:p>
          <a:pPr algn="l"/>
          <a:r>
            <a:rPr lang="en-US" sz="1100" b="0"/>
            <a:t>The denominator, either 30 or 40, is based on the number of workdays for the summer I or summer II period.  If the days in the summer period is different than either 30 or 40, the actual number of days in the period should be used.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D96"/>
  <sheetViews>
    <sheetView showGridLines="0" tabSelected="1" topLeftCell="A76" workbookViewId="0">
      <selection activeCell="A92" sqref="A92:F94"/>
    </sheetView>
  </sheetViews>
  <sheetFormatPr defaultColWidth="8.7265625" defaultRowHeight="12.5" x14ac:dyDescent="0.25"/>
  <cols>
    <col min="1" max="1" width="7.1796875" customWidth="1"/>
    <col min="2" max="2" width="9.453125" customWidth="1"/>
    <col min="3" max="3" width="9.1796875" customWidth="1"/>
    <col min="4" max="4" width="7.453125" customWidth="1"/>
    <col min="5" max="5" width="8" customWidth="1"/>
    <col min="6" max="6" width="6.453125" customWidth="1"/>
    <col min="7" max="7" width="15.26953125" customWidth="1"/>
    <col min="8" max="8" width="10.26953125" customWidth="1"/>
    <col min="9" max="9" width="17" customWidth="1"/>
    <col min="10" max="10" width="11.453125" bestFit="1" customWidth="1"/>
    <col min="11" max="11" width="18.1796875" customWidth="1"/>
    <col min="12" max="12" width="7.1796875" customWidth="1"/>
    <col min="13" max="13" width="15.7265625" customWidth="1"/>
    <col min="14" max="14" width="26.453125" customWidth="1"/>
    <col min="15" max="15" width="16.453125" customWidth="1"/>
    <col min="16" max="16" width="22" customWidth="1"/>
    <col min="17" max="17" width="16.26953125" customWidth="1"/>
    <col min="18" max="18" width="1.7265625" customWidth="1"/>
    <col min="19" max="19" width="18.7265625" customWidth="1"/>
    <col min="20" max="20" width="23" customWidth="1"/>
  </cols>
  <sheetData>
    <row r="1" spans="1:11" ht="15.5" x14ac:dyDescent="0.35">
      <c r="A1" s="230" t="s">
        <v>61</v>
      </c>
      <c r="B1" s="231"/>
      <c r="C1" s="231"/>
      <c r="D1" s="231"/>
      <c r="E1" s="231"/>
      <c r="F1" s="231"/>
      <c r="G1" s="231"/>
      <c r="H1" s="231"/>
      <c r="I1" s="231"/>
      <c r="J1" s="231"/>
      <c r="K1" s="232"/>
    </row>
    <row r="2" spans="1:11" ht="15.5" x14ac:dyDescent="0.35">
      <c r="A2" s="233" t="s">
        <v>93</v>
      </c>
      <c r="B2" s="234"/>
      <c r="C2" s="234"/>
      <c r="D2" s="234"/>
      <c r="E2" s="234"/>
      <c r="F2" s="234"/>
      <c r="G2" s="234"/>
      <c r="H2" s="234"/>
      <c r="I2" s="234"/>
      <c r="J2" s="234"/>
      <c r="K2" s="235"/>
    </row>
    <row r="3" spans="1:11" ht="15.5" x14ac:dyDescent="0.35">
      <c r="A3" s="2" t="s">
        <v>0</v>
      </c>
      <c r="B3" s="3"/>
      <c r="C3" s="3"/>
      <c r="D3" s="3"/>
      <c r="E3" s="3"/>
      <c r="F3" s="1"/>
      <c r="G3" s="1"/>
      <c r="H3" s="1"/>
      <c r="I3" s="1"/>
      <c r="J3" s="1"/>
      <c r="K3" s="4"/>
    </row>
    <row r="4" spans="1:11" ht="13" x14ac:dyDescent="0.3">
      <c r="A4" s="158" t="s">
        <v>63</v>
      </c>
      <c r="B4" s="6"/>
      <c r="C4" s="6"/>
      <c r="D4" s="6"/>
      <c r="E4" s="6"/>
      <c r="F4" s="7"/>
      <c r="G4" s="6"/>
      <c r="H4" s="6"/>
      <c r="I4" s="6"/>
      <c r="J4" s="6"/>
      <c r="K4" s="4"/>
    </row>
    <row r="5" spans="1:11" ht="13" x14ac:dyDescent="0.3">
      <c r="A5" s="5" t="s">
        <v>1</v>
      </c>
      <c r="B5" s="6"/>
      <c r="C5" s="6"/>
      <c r="D5" s="6"/>
      <c r="E5" s="6"/>
      <c r="F5" s="7"/>
      <c r="G5" s="236"/>
      <c r="H5" s="236"/>
      <c r="I5" s="8"/>
      <c r="J5" s="6"/>
      <c r="K5" s="4"/>
    </row>
    <row r="6" spans="1:11" x14ac:dyDescent="0.25">
      <c r="A6" s="5" t="s">
        <v>2</v>
      </c>
      <c r="B6" s="6"/>
      <c r="C6" s="6"/>
      <c r="D6" s="6"/>
      <c r="E6" s="6"/>
      <c r="F6" s="7"/>
      <c r="G6" s="6" t="s">
        <v>3</v>
      </c>
      <c r="H6" s="9"/>
      <c r="I6" s="10" t="s">
        <v>4</v>
      </c>
      <c r="J6" s="7"/>
      <c r="K6" s="4"/>
    </row>
    <row r="7" spans="1:11" x14ac:dyDescent="0.25">
      <c r="A7" s="237"/>
      <c r="B7" s="238"/>
      <c r="C7" s="238"/>
      <c r="D7" s="239"/>
      <c r="E7" s="11"/>
      <c r="F7" s="12"/>
      <c r="G7" s="169"/>
      <c r="H7" s="13"/>
      <c r="I7" s="222"/>
      <c r="J7" s="7"/>
      <c r="K7" s="4"/>
    </row>
    <row r="8" spans="1:11" ht="13" x14ac:dyDescent="0.3">
      <c r="A8" s="240" t="s">
        <v>5</v>
      </c>
      <c r="B8" s="241"/>
      <c r="C8" s="241"/>
      <c r="D8" s="241"/>
      <c r="E8" s="241"/>
      <c r="F8" s="14"/>
      <c r="G8" s="242" t="s">
        <v>6</v>
      </c>
      <c r="H8" s="243"/>
      <c r="I8" s="20" t="s">
        <v>8</v>
      </c>
      <c r="J8" s="20" t="s">
        <v>9</v>
      </c>
      <c r="K8" s="21" t="s">
        <v>10</v>
      </c>
    </row>
    <row r="9" spans="1:11" ht="13" x14ac:dyDescent="0.3">
      <c r="A9" s="15" t="s">
        <v>7</v>
      </c>
      <c r="B9" s="16"/>
      <c r="C9" s="16"/>
      <c r="D9" s="17"/>
      <c r="E9" s="18"/>
      <c r="F9" s="19"/>
      <c r="G9" s="242" t="s">
        <v>12</v>
      </c>
      <c r="H9" s="243"/>
      <c r="I9" s="26">
        <v>43962</v>
      </c>
      <c r="J9" s="26">
        <v>44064</v>
      </c>
      <c r="K9" s="27">
        <v>75</v>
      </c>
    </row>
    <row r="10" spans="1:11" ht="13" x14ac:dyDescent="0.3">
      <c r="A10" s="22" t="s">
        <v>11</v>
      </c>
      <c r="B10" s="23"/>
      <c r="C10" s="23"/>
      <c r="D10" s="24"/>
      <c r="E10" s="25"/>
      <c r="F10" s="19"/>
      <c r="G10" s="242" t="s">
        <v>14</v>
      </c>
      <c r="H10" s="243"/>
      <c r="I10" s="26">
        <v>43962</v>
      </c>
      <c r="J10" s="26">
        <v>44001</v>
      </c>
      <c r="K10" s="27">
        <v>30</v>
      </c>
    </row>
    <row r="11" spans="1:11" ht="13" x14ac:dyDescent="0.3">
      <c r="A11" s="28" t="s">
        <v>13</v>
      </c>
      <c r="B11" s="29"/>
      <c r="C11" s="29"/>
      <c r="D11" s="24"/>
      <c r="E11" s="25"/>
      <c r="F11" s="19"/>
      <c r="G11" s="244" t="s">
        <v>16</v>
      </c>
      <c r="H11" s="245"/>
      <c r="I11" s="31">
        <v>44004</v>
      </c>
      <c r="J11" s="221">
        <v>44043</v>
      </c>
      <c r="K11" s="32">
        <v>30</v>
      </c>
    </row>
    <row r="12" spans="1:11" ht="13" x14ac:dyDescent="0.3">
      <c r="A12" s="28" t="s">
        <v>15</v>
      </c>
      <c r="B12" s="29"/>
      <c r="C12" s="29"/>
      <c r="D12" s="24"/>
      <c r="E12" s="25"/>
      <c r="F12" s="30"/>
      <c r="G12" s="246" t="s">
        <v>89</v>
      </c>
      <c r="H12" s="247"/>
      <c r="I12" s="31">
        <v>44004</v>
      </c>
      <c r="J12" s="31">
        <v>44057</v>
      </c>
      <c r="K12" s="32">
        <v>40</v>
      </c>
    </row>
    <row r="13" spans="1:11" ht="15.5" x14ac:dyDescent="0.35">
      <c r="A13" s="2" t="s">
        <v>17</v>
      </c>
      <c r="B13" s="3"/>
      <c r="C13" s="3"/>
      <c r="D13" s="3"/>
      <c r="E13" s="3"/>
      <c r="F13" s="1"/>
      <c r="G13" s="1"/>
      <c r="H13" s="1"/>
      <c r="I13" s="7"/>
      <c r="J13" s="33"/>
      <c r="K13" s="34" t="s">
        <v>18</v>
      </c>
    </row>
    <row r="14" spans="1:11" ht="13" x14ac:dyDescent="0.3">
      <c r="A14" s="5" t="s">
        <v>19</v>
      </c>
      <c r="B14" s="6"/>
      <c r="C14" s="6"/>
      <c r="D14" s="6"/>
      <c r="E14" s="6"/>
      <c r="F14" s="35"/>
      <c r="G14" s="36" t="s">
        <v>8</v>
      </c>
      <c r="H14" s="36" t="s">
        <v>9</v>
      </c>
      <c r="I14" s="7"/>
      <c r="J14" s="37" t="s">
        <v>20</v>
      </c>
      <c r="K14" s="38" t="s">
        <v>21</v>
      </c>
    </row>
    <row r="15" spans="1:11" ht="13" x14ac:dyDescent="0.3">
      <c r="A15" s="224"/>
      <c r="B15" s="225"/>
      <c r="C15" s="225"/>
      <c r="D15" s="226"/>
      <c r="E15" s="39"/>
      <c r="F15" s="40" t="s">
        <v>22</v>
      </c>
      <c r="G15" s="41"/>
      <c r="H15" s="41"/>
      <c r="I15" s="7"/>
      <c r="J15" s="42">
        <f>NETWORKDAYS(G15,H15)</f>
        <v>0</v>
      </c>
      <c r="K15" s="43">
        <f>J15*$A$26</f>
        <v>0</v>
      </c>
    </row>
    <row r="16" spans="1:11" x14ac:dyDescent="0.25">
      <c r="A16" s="5" t="s">
        <v>23</v>
      </c>
      <c r="B16" s="44"/>
      <c r="C16" s="44"/>
      <c r="D16" s="44"/>
      <c r="E16" s="44"/>
      <c r="F16" s="40" t="s">
        <v>24</v>
      </c>
      <c r="G16" s="41"/>
      <c r="H16" s="41"/>
      <c r="I16" s="7"/>
      <c r="J16" s="42">
        <f>NETWORKDAYS(G16,H16)</f>
        <v>0</v>
      </c>
      <c r="K16" s="43">
        <f>J16*$A$26</f>
        <v>0</v>
      </c>
    </row>
    <row r="17" spans="1:23" x14ac:dyDescent="0.25">
      <c r="A17" s="227"/>
      <c r="B17" s="228"/>
      <c r="C17" s="228"/>
      <c r="D17" s="229"/>
      <c r="E17" s="45"/>
      <c r="F17" s="40" t="s">
        <v>25</v>
      </c>
      <c r="G17" s="41"/>
      <c r="H17" s="41"/>
      <c r="I17" s="7"/>
      <c r="J17" s="42">
        <f>NETWORKDAYS(G17,H17)</f>
        <v>0</v>
      </c>
      <c r="K17" s="43">
        <f>J17*$A$26</f>
        <v>0</v>
      </c>
    </row>
    <row r="18" spans="1:23" x14ac:dyDescent="0.25">
      <c r="A18" s="46" t="s">
        <v>26</v>
      </c>
      <c r="B18" s="44"/>
      <c r="C18" s="44"/>
      <c r="D18" s="47"/>
      <c r="E18" s="44"/>
      <c r="F18" s="210" t="s">
        <v>90</v>
      </c>
      <c r="G18" s="41"/>
      <c r="H18" s="41"/>
      <c r="I18" s="7"/>
      <c r="J18" s="42">
        <f>NETWORKDAYS(G18,H18)</f>
        <v>0</v>
      </c>
      <c r="K18" s="43">
        <f>J18*$A$26</f>
        <v>0</v>
      </c>
    </row>
    <row r="19" spans="1:23" x14ac:dyDescent="0.25">
      <c r="A19" s="227"/>
      <c r="B19" s="229"/>
      <c r="C19" s="44"/>
      <c r="D19" s="44"/>
      <c r="E19" s="44"/>
      <c r="F19" s="40"/>
      <c r="G19" s="41"/>
      <c r="H19" s="41"/>
      <c r="I19" s="7"/>
      <c r="J19" s="42">
        <f>NETWORKDAYS(G19,H19)</f>
        <v>0</v>
      </c>
      <c r="K19" s="43">
        <f>J19*$A$26</f>
        <v>0</v>
      </c>
    </row>
    <row r="20" spans="1:23" ht="13" x14ac:dyDescent="0.3">
      <c r="A20" s="5" t="s">
        <v>97</v>
      </c>
      <c r="B20" s="44"/>
      <c r="C20" s="44"/>
      <c r="D20" s="44"/>
      <c r="E20" s="44"/>
      <c r="F20" s="48"/>
      <c r="G20" s="49" t="s">
        <v>8</v>
      </c>
      <c r="H20" s="36" t="s">
        <v>9</v>
      </c>
      <c r="I20" s="50" t="s">
        <v>27</v>
      </c>
      <c r="J20" s="51"/>
      <c r="K20" s="52"/>
    </row>
    <row r="21" spans="1:23" x14ac:dyDescent="0.25">
      <c r="A21" s="248"/>
      <c r="B21" s="249"/>
      <c r="C21" s="249"/>
      <c r="D21" s="250"/>
      <c r="E21" s="44"/>
      <c r="F21" s="53" t="s">
        <v>28</v>
      </c>
      <c r="G21" s="41"/>
      <c r="H21" s="41"/>
      <c r="I21" s="54"/>
      <c r="J21" s="168">
        <f>(NETWORKDAYS(G21,H21))*(IF($I$21=6,1,IF($I$21=5,1,IF($I$21=4.5,1,IF($I$21=7,1,IF($I$21=8,1,IF($I$21=3,0.770833,IF($I$21=4,1,IF($I$21=2,0.513889,IF($I$21=1,0.256944))))))))))</f>
        <v>0</v>
      </c>
      <c r="K21" s="55">
        <f>J21*A26</f>
        <v>0</v>
      </c>
    </row>
    <row r="22" spans="1:23" x14ac:dyDescent="0.25">
      <c r="A22" s="56"/>
      <c r="B22" s="57"/>
      <c r="C22" s="57"/>
      <c r="D22" s="57"/>
      <c r="E22" s="44"/>
      <c r="F22" s="210" t="s">
        <v>75</v>
      </c>
      <c r="G22" s="41"/>
      <c r="H22" s="41"/>
      <c r="I22" s="30"/>
      <c r="J22" s="168">
        <f>(NETWORKDAYS(G22,H22))*(IF($I$22=6,1,IF($I$22=5,1,IF($I$22=4.5,1,IF($I$22=7,1,IF($I$22=8,1,IF($I$22=3,0.770833,IF($I$22=4,1,IF($I$22=2,0.513889,IF($I$22=1,0.256944))))))))))</f>
        <v>0</v>
      </c>
      <c r="K22" s="55">
        <f>J22*A26</f>
        <v>0</v>
      </c>
    </row>
    <row r="23" spans="1:23" x14ac:dyDescent="0.25">
      <c r="A23" s="56"/>
      <c r="B23" s="57"/>
      <c r="C23" s="57"/>
      <c r="D23" s="57"/>
      <c r="E23" s="44"/>
      <c r="F23" s="210" t="s">
        <v>74</v>
      </c>
      <c r="G23" s="41"/>
      <c r="H23" s="41"/>
      <c r="I23" s="30"/>
      <c r="J23" s="211">
        <f>(NETWORKDAYS(G23,H23))*((IF($I$23=6,1,IF($I$23=5,1,IF($I$23=4.5,0.867186,IF($I$23=7,1,IF($I$23=8,1,IF($I$23=3,0.578124,IF($I$23=4,0.770832,IF($I$23=2,0.385416,IF($I$23=1,0.192708)))))))))))</f>
        <v>0</v>
      </c>
      <c r="K23" s="55">
        <f>J23*A26</f>
        <v>0</v>
      </c>
    </row>
    <row r="24" spans="1:23" ht="13.5" thickBot="1" x14ac:dyDescent="0.35">
      <c r="A24" s="59" t="s">
        <v>85</v>
      </c>
      <c r="B24" s="57"/>
      <c r="C24" s="57"/>
      <c r="D24" s="57"/>
      <c r="E24" s="44"/>
      <c r="F24" s="58"/>
      <c r="G24" s="217"/>
      <c r="H24" s="218"/>
      <c r="I24" s="216" t="s">
        <v>96</v>
      </c>
      <c r="J24" s="219">
        <f>SUM(J15:J23)</f>
        <v>0</v>
      </c>
      <c r="K24" s="220">
        <f>SUM(K15:K23)</f>
        <v>0</v>
      </c>
    </row>
    <row r="25" spans="1:23" ht="15.5" x14ac:dyDescent="0.35">
      <c r="A25" s="59" t="s">
        <v>86</v>
      </c>
      <c r="B25" s="6"/>
      <c r="C25" s="60"/>
      <c r="D25" s="6"/>
      <c r="E25" s="6"/>
      <c r="F25" s="264" t="s">
        <v>94</v>
      </c>
      <c r="G25" s="265"/>
      <c r="H25" s="265"/>
      <c r="I25" s="265"/>
      <c r="J25" s="266"/>
      <c r="K25" s="267"/>
    </row>
    <row r="26" spans="1:23" x14ac:dyDescent="0.25">
      <c r="A26" s="251">
        <f>A21*0.005405405*A19/100</f>
        <v>0</v>
      </c>
      <c r="B26" s="252"/>
      <c r="C26" s="253"/>
      <c r="D26" s="6"/>
      <c r="E26" s="6"/>
      <c r="F26" s="268" t="s">
        <v>88</v>
      </c>
      <c r="G26" s="269"/>
      <c r="H26" s="269"/>
      <c r="I26" s="269"/>
      <c r="J26" s="269"/>
      <c r="K26" s="270"/>
    </row>
    <row r="27" spans="1:23" ht="13.5" thickBot="1" x14ac:dyDescent="0.35">
      <c r="A27" s="61" t="s">
        <v>29</v>
      </c>
      <c r="B27" s="62"/>
      <c r="C27" s="62"/>
      <c r="D27" s="62"/>
      <c r="E27" s="62"/>
      <c r="F27" s="271"/>
      <c r="G27" s="272"/>
      <c r="H27" s="272"/>
      <c r="I27" s="272"/>
      <c r="J27" s="272"/>
      <c r="K27" s="273"/>
    </row>
    <row r="28" spans="1:23" ht="46.15" customHeight="1" x14ac:dyDescent="0.25">
      <c r="A28" s="254"/>
      <c r="B28" s="255"/>
      <c r="C28" s="255"/>
      <c r="D28" s="255"/>
      <c r="E28" s="255"/>
      <c r="F28" s="256"/>
      <c r="G28" s="256"/>
      <c r="H28" s="256"/>
      <c r="I28" s="256"/>
      <c r="J28" s="256"/>
      <c r="K28" s="257"/>
    </row>
    <row r="29" spans="1:23" ht="13" x14ac:dyDescent="0.3">
      <c r="A29" s="258" t="s">
        <v>30</v>
      </c>
      <c r="B29" s="259"/>
      <c r="C29" s="259"/>
      <c r="D29" s="259"/>
      <c r="E29" s="259"/>
      <c r="F29" s="259"/>
      <c r="G29" s="259"/>
      <c r="H29" s="259"/>
      <c r="I29" s="259"/>
      <c r="J29" s="259"/>
      <c r="K29" s="260"/>
    </row>
    <row r="30" spans="1:23" ht="13" x14ac:dyDescent="0.3">
      <c r="A30" s="261" t="s">
        <v>87</v>
      </c>
      <c r="B30" s="262"/>
      <c r="C30" s="262"/>
      <c r="D30" s="262"/>
      <c r="E30" s="262"/>
      <c r="F30" s="262"/>
      <c r="G30" s="262"/>
      <c r="H30" s="262"/>
      <c r="I30" s="262"/>
      <c r="J30" s="262"/>
      <c r="K30" s="263"/>
      <c r="M30" s="192" t="s">
        <v>84</v>
      </c>
      <c r="N30" s="192"/>
      <c r="O30" s="192"/>
    </row>
    <row r="31" spans="1:23" ht="24" customHeight="1" thickBot="1" x14ac:dyDescent="0.35">
      <c r="A31" s="274" t="s">
        <v>31</v>
      </c>
      <c r="B31" s="275"/>
      <c r="C31" s="275"/>
      <c r="D31" s="275"/>
      <c r="E31" s="275"/>
      <c r="F31" s="275"/>
      <c r="G31" s="275"/>
      <c r="H31" s="275"/>
      <c r="I31" s="275"/>
      <c r="J31" s="275"/>
      <c r="K31" s="276"/>
      <c r="M31" s="203" t="s">
        <v>65</v>
      </c>
      <c r="N31" s="203" t="s">
        <v>77</v>
      </c>
      <c r="O31" s="203" t="s">
        <v>76</v>
      </c>
      <c r="P31" s="203" t="s">
        <v>78</v>
      </c>
      <c r="Q31" s="203" t="s">
        <v>79</v>
      </c>
      <c r="S31" s="213" t="s">
        <v>83</v>
      </c>
      <c r="W31" s="193"/>
    </row>
    <row r="32" spans="1:23" ht="13.5" thickTop="1" x14ac:dyDescent="0.3">
      <c r="A32" s="63" t="s">
        <v>32</v>
      </c>
      <c r="B32" s="64" t="s">
        <v>33</v>
      </c>
      <c r="C32" s="65" t="s">
        <v>34</v>
      </c>
      <c r="D32" s="64" t="s">
        <v>35</v>
      </c>
      <c r="E32" s="64" t="s">
        <v>36</v>
      </c>
      <c r="F32" s="66" t="s">
        <v>37</v>
      </c>
      <c r="G32" s="67" t="s">
        <v>8</v>
      </c>
      <c r="H32" s="67" t="s">
        <v>9</v>
      </c>
      <c r="I32" s="67" t="s">
        <v>38</v>
      </c>
      <c r="J32" s="66" t="s">
        <v>60</v>
      </c>
      <c r="K32" s="68" t="s">
        <v>10</v>
      </c>
      <c r="M32" s="193" t="s">
        <v>64</v>
      </c>
      <c r="N32" s="197">
        <v>0.25694444444444398</v>
      </c>
      <c r="O32" s="200">
        <v>7.7</v>
      </c>
      <c r="P32" s="197">
        <v>0.19270799999999999</v>
      </c>
      <c r="Q32" s="200">
        <v>7.7</v>
      </c>
      <c r="S32" s="212" t="s">
        <v>82</v>
      </c>
    </row>
    <row r="33" spans="1:22" ht="13" x14ac:dyDescent="0.3">
      <c r="A33" s="180" t="s">
        <v>22</v>
      </c>
      <c r="B33" s="179"/>
      <c r="C33" s="179"/>
      <c r="D33" s="176"/>
      <c r="E33" s="176">
        <v>5210</v>
      </c>
      <c r="F33" s="177"/>
      <c r="G33" s="70"/>
      <c r="H33" s="70"/>
      <c r="I33" s="71">
        <f>K33*$A$26</f>
        <v>0</v>
      </c>
      <c r="J33" s="72" t="e">
        <f>I33/SUM($I$33:$I$35)</f>
        <v>#DIV/0!</v>
      </c>
      <c r="K33" s="73">
        <f>NETWORKDAYS(G33,H33)</f>
        <v>0</v>
      </c>
      <c r="M33" s="193" t="s">
        <v>66</v>
      </c>
      <c r="N33" s="197">
        <f>N32*2</f>
        <v>0.51388888888888795</v>
      </c>
      <c r="O33" s="200">
        <v>15.41</v>
      </c>
      <c r="P33" s="197">
        <f>P32*2</f>
        <v>0.38541599999999998</v>
      </c>
      <c r="Q33" s="200">
        <v>15.41</v>
      </c>
    </row>
    <row r="34" spans="1:22" ht="13" x14ac:dyDescent="0.3">
      <c r="A34" s="178"/>
      <c r="B34" s="179"/>
      <c r="C34" s="179"/>
      <c r="D34" s="176"/>
      <c r="E34" s="176">
        <v>5210</v>
      </c>
      <c r="F34" s="177"/>
      <c r="G34" s="70"/>
      <c r="H34" s="75"/>
      <c r="I34" s="71">
        <f>K34*$A$26</f>
        <v>0</v>
      </c>
      <c r="J34" s="72" t="e">
        <f>I34/SUM($I$33:$I$35)</f>
        <v>#DIV/0!</v>
      </c>
      <c r="K34" s="73">
        <f>NETWORKDAYS(G34,H34)</f>
        <v>0</v>
      </c>
      <c r="M34" s="193" t="s">
        <v>67</v>
      </c>
      <c r="N34" s="197">
        <f>N32*3</f>
        <v>0.77083333333333193</v>
      </c>
      <c r="O34" s="200">
        <v>23.12</v>
      </c>
      <c r="P34" s="197">
        <f>P32*3</f>
        <v>0.57812399999999997</v>
      </c>
      <c r="Q34" s="200">
        <v>23.12</v>
      </c>
      <c r="S34" t="s">
        <v>81</v>
      </c>
    </row>
    <row r="35" spans="1:22" x14ac:dyDescent="0.25">
      <c r="A35" s="178"/>
      <c r="B35" s="179"/>
      <c r="C35" s="179"/>
      <c r="D35" s="176"/>
      <c r="E35" s="176">
        <v>5210</v>
      </c>
      <c r="F35" s="177"/>
      <c r="G35" s="76"/>
      <c r="H35" s="77"/>
      <c r="I35" s="71">
        <f>K35*$A$26</f>
        <v>0</v>
      </c>
      <c r="J35" s="72" t="e">
        <f>I35/SUM($I$33:$I$35)</f>
        <v>#DIV/0!</v>
      </c>
      <c r="K35" s="73">
        <f>NETWORKDAYS(G35,H35)</f>
        <v>0</v>
      </c>
      <c r="L35" s="159"/>
      <c r="M35" s="193" t="s">
        <v>68</v>
      </c>
      <c r="N35" s="197">
        <v>1</v>
      </c>
      <c r="O35" s="200">
        <v>30</v>
      </c>
      <c r="P35" s="197">
        <f xml:space="preserve"> P32*4</f>
        <v>0.77083199999999996</v>
      </c>
      <c r="Q35" s="200">
        <v>30.83</v>
      </c>
      <c r="S35" s="193" t="s">
        <v>80</v>
      </c>
    </row>
    <row r="36" spans="1:22" ht="13" x14ac:dyDescent="0.3">
      <c r="A36" s="180" t="s">
        <v>24</v>
      </c>
      <c r="B36" s="179"/>
      <c r="C36" s="179"/>
      <c r="D36" s="176"/>
      <c r="E36" s="176">
        <v>5210</v>
      </c>
      <c r="F36" s="177"/>
      <c r="G36" s="76"/>
      <c r="H36" s="77"/>
      <c r="I36" s="71">
        <f>K36*$A$26</f>
        <v>0</v>
      </c>
      <c r="J36" s="72" t="e">
        <f>I36/$I$36</f>
        <v>#DIV/0!</v>
      </c>
      <c r="K36" s="73">
        <f>NETWORKDAYS(G36,H36)</f>
        <v>0</v>
      </c>
      <c r="M36" s="193" t="s">
        <v>69</v>
      </c>
      <c r="N36" s="197">
        <v>1</v>
      </c>
      <c r="O36" s="200">
        <v>30</v>
      </c>
      <c r="P36" s="197">
        <f>P32*4.5</f>
        <v>0.86718600000000001</v>
      </c>
      <c r="Q36" s="200">
        <v>34.68</v>
      </c>
    </row>
    <row r="37" spans="1:22" ht="13.5" thickBot="1" x14ac:dyDescent="0.35">
      <c r="A37" s="180" t="s">
        <v>25</v>
      </c>
      <c r="B37" s="179"/>
      <c r="C37" s="179"/>
      <c r="D37" s="176"/>
      <c r="E37" s="176">
        <v>5210</v>
      </c>
      <c r="F37" s="177"/>
      <c r="G37" s="76"/>
      <c r="H37" s="77"/>
      <c r="I37" s="71">
        <f>K37*$A$26</f>
        <v>0</v>
      </c>
      <c r="J37" s="72" t="e">
        <f>I37/$I$37</f>
        <v>#DIV/0!</v>
      </c>
      <c r="K37" s="73">
        <f>NETWORKDAYS(G37,H37)</f>
        <v>0</v>
      </c>
      <c r="M37" s="194" t="s">
        <v>70</v>
      </c>
      <c r="N37" s="198">
        <v>1</v>
      </c>
      <c r="O37" s="201">
        <v>30</v>
      </c>
      <c r="P37" s="198">
        <f>P32*5</f>
        <v>0.96353999999999995</v>
      </c>
      <c r="Q37" s="201">
        <v>40</v>
      </c>
    </row>
    <row r="38" spans="1:22" ht="13.5" thickBot="1" x14ac:dyDescent="0.35">
      <c r="A38" s="78"/>
      <c r="B38" s="65"/>
      <c r="C38" s="65"/>
      <c r="D38" s="312"/>
      <c r="E38" s="312"/>
      <c r="F38" s="79"/>
      <c r="G38" s="308" t="s">
        <v>40</v>
      </c>
      <c r="H38" s="295"/>
      <c r="I38" s="80">
        <f>SUM(I33:I37)</f>
        <v>0</v>
      </c>
      <c r="J38" s="81"/>
      <c r="K38" s="82">
        <f>SUM(K33:K37)</f>
        <v>0</v>
      </c>
      <c r="M38" s="194" t="s">
        <v>71</v>
      </c>
      <c r="N38" s="198">
        <v>1</v>
      </c>
      <c r="O38" s="201">
        <v>30</v>
      </c>
      <c r="P38" s="198">
        <v>1</v>
      </c>
      <c r="Q38" s="201">
        <v>40</v>
      </c>
    </row>
    <row r="39" spans="1:22" ht="13" x14ac:dyDescent="0.3">
      <c r="A39" s="180" t="s">
        <v>22</v>
      </c>
      <c r="B39" s="179"/>
      <c r="C39" s="179"/>
      <c r="D39" s="176"/>
      <c r="E39" s="176">
        <v>5210</v>
      </c>
      <c r="F39" s="177"/>
      <c r="G39" s="70"/>
      <c r="H39" s="70"/>
      <c r="I39" s="71">
        <f>K39*$A$26</f>
        <v>0</v>
      </c>
      <c r="J39" s="72" t="e">
        <f>I39/SUM($I$39:$I$41)</f>
        <v>#DIV/0!</v>
      </c>
      <c r="K39" s="73">
        <f>NETWORKDAYS(G39,H39)</f>
        <v>0</v>
      </c>
      <c r="M39" s="194" t="s">
        <v>72</v>
      </c>
      <c r="N39" s="198">
        <v>1</v>
      </c>
      <c r="O39" s="201">
        <v>30</v>
      </c>
      <c r="P39" s="198">
        <v>1</v>
      </c>
      <c r="Q39" s="201">
        <v>40</v>
      </c>
      <c r="T39" s="209"/>
      <c r="U39" s="209"/>
    </row>
    <row r="40" spans="1:22" ht="13.5" thickBot="1" x14ac:dyDescent="0.35">
      <c r="A40" s="178"/>
      <c r="B40" s="179"/>
      <c r="C40" s="179"/>
      <c r="D40" s="176"/>
      <c r="E40" s="176">
        <v>5210</v>
      </c>
      <c r="F40" s="177"/>
      <c r="G40" s="70"/>
      <c r="H40" s="75"/>
      <c r="I40" s="71">
        <f>K40*$A$26</f>
        <v>0</v>
      </c>
      <c r="J40" s="72" t="e">
        <f>I40/SUM($I$39:$I$41)</f>
        <v>#DIV/0!</v>
      </c>
      <c r="K40" s="73">
        <f>NETWORKDAYS(G40,H40)</f>
        <v>0</v>
      </c>
      <c r="M40" s="196" t="s">
        <v>73</v>
      </c>
      <c r="N40" s="199">
        <v>1</v>
      </c>
      <c r="O40" s="202">
        <v>30</v>
      </c>
      <c r="P40" s="199">
        <v>1</v>
      </c>
      <c r="Q40" s="202">
        <v>40</v>
      </c>
    </row>
    <row r="41" spans="1:22" ht="13.5" thickTop="1" x14ac:dyDescent="0.3">
      <c r="A41" s="178"/>
      <c r="B41" s="179"/>
      <c r="C41" s="179"/>
      <c r="D41" s="176"/>
      <c r="E41" s="176">
        <v>5210</v>
      </c>
      <c r="F41" s="177"/>
      <c r="G41" s="70"/>
      <c r="H41" s="75"/>
      <c r="I41" s="71">
        <f>K41*$A$26</f>
        <v>0</v>
      </c>
      <c r="J41" s="72" t="e">
        <f>I41/SUM($I$39:$I$41)</f>
        <v>#DIV/0!</v>
      </c>
      <c r="K41" s="73">
        <f>NETWORKDAYS(G41,H41)</f>
        <v>0</v>
      </c>
    </row>
    <row r="42" spans="1:22" ht="13" x14ac:dyDescent="0.3">
      <c r="A42" s="180" t="s">
        <v>24</v>
      </c>
      <c r="B42" s="179"/>
      <c r="C42" s="179"/>
      <c r="D42" s="176"/>
      <c r="E42" s="176">
        <v>5210</v>
      </c>
      <c r="F42" s="177"/>
      <c r="G42" s="70"/>
      <c r="H42" s="75"/>
      <c r="I42" s="71">
        <f>K42*$A$26</f>
        <v>0</v>
      </c>
      <c r="J42" s="72" t="e">
        <f>I42/$I$42</f>
        <v>#DIV/0!</v>
      </c>
      <c r="K42" s="73">
        <f>NETWORKDAYS(G42,H42)</f>
        <v>0</v>
      </c>
      <c r="T42" s="193"/>
      <c r="U42" s="193"/>
    </row>
    <row r="43" spans="1:22" ht="13.5" thickBot="1" x14ac:dyDescent="0.35">
      <c r="A43" s="180" t="s">
        <v>25</v>
      </c>
      <c r="B43" s="179"/>
      <c r="C43" s="179"/>
      <c r="D43" s="176"/>
      <c r="E43" s="176">
        <v>5210</v>
      </c>
      <c r="F43" s="177"/>
      <c r="G43" s="76"/>
      <c r="H43" s="77"/>
      <c r="I43" s="71">
        <f>K43*$A$26</f>
        <v>0</v>
      </c>
      <c r="J43" s="72" t="e">
        <f>I43/$I$43</f>
        <v>#DIV/0!</v>
      </c>
      <c r="K43" s="73">
        <f>NETWORKDAYS(G43,H43)</f>
        <v>0</v>
      </c>
    </row>
    <row r="44" spans="1:22" ht="15" customHeight="1" thickBot="1" x14ac:dyDescent="0.35">
      <c r="A44" s="83"/>
      <c r="B44" s="84"/>
      <c r="C44" s="84"/>
      <c r="D44" s="85"/>
      <c r="E44" s="85"/>
      <c r="F44" s="86"/>
      <c r="G44" s="308" t="s">
        <v>41</v>
      </c>
      <c r="H44" s="295"/>
      <c r="I44" s="80">
        <f>SUM(I39:I43)</f>
        <v>0</v>
      </c>
      <c r="J44" s="87"/>
      <c r="K44" s="88">
        <f>SUM(K39:K43)</f>
        <v>0</v>
      </c>
    </row>
    <row r="45" spans="1:22" ht="13" x14ac:dyDescent="0.3">
      <c r="A45" s="180" t="s">
        <v>22</v>
      </c>
      <c r="B45" s="179"/>
      <c r="C45" s="179"/>
      <c r="D45" s="176"/>
      <c r="E45" s="176">
        <v>5210</v>
      </c>
      <c r="F45" s="177"/>
      <c r="G45" s="70"/>
      <c r="H45" s="75"/>
      <c r="I45" s="71">
        <f>K45*$A$26</f>
        <v>0</v>
      </c>
      <c r="J45" s="72" t="e">
        <f>I45/SUM($I$45:$I$47)</f>
        <v>#DIV/0!</v>
      </c>
      <c r="K45" s="73">
        <f>NETWORKDAYS(G45,H45)</f>
        <v>0</v>
      </c>
    </row>
    <row r="46" spans="1:22" ht="13" x14ac:dyDescent="0.3">
      <c r="A46" s="178"/>
      <c r="B46" s="179"/>
      <c r="C46" s="179"/>
      <c r="D46" s="176"/>
      <c r="E46" s="176">
        <v>5210</v>
      </c>
      <c r="F46" s="177"/>
      <c r="G46" s="70"/>
      <c r="H46" s="75"/>
      <c r="I46" s="71">
        <f>K46*$A$26</f>
        <v>0</v>
      </c>
      <c r="J46" s="72" t="e">
        <f>I46/SUM($I$45:$I$47)</f>
        <v>#DIV/0!</v>
      </c>
      <c r="K46" s="73">
        <f>NETWORKDAYS(G46,H46)</f>
        <v>0</v>
      </c>
    </row>
    <row r="47" spans="1:22" ht="13" x14ac:dyDescent="0.3">
      <c r="A47" s="178"/>
      <c r="B47" s="179"/>
      <c r="C47" s="179"/>
      <c r="D47" s="176"/>
      <c r="E47" s="176">
        <v>5210</v>
      </c>
      <c r="F47" s="177"/>
      <c r="G47" s="70"/>
      <c r="H47" s="75"/>
      <c r="I47" s="71">
        <f>K47*$A$26</f>
        <v>0</v>
      </c>
      <c r="J47" s="72" t="e">
        <f>I47/SUM($I$45:$I$47)</f>
        <v>#DIV/0!</v>
      </c>
      <c r="K47" s="73">
        <f>NETWORKDAYS(G47,H47)</f>
        <v>0</v>
      </c>
      <c r="V47" s="193"/>
    </row>
    <row r="48" spans="1:22" ht="13" x14ac:dyDescent="0.3">
      <c r="A48" s="180" t="s">
        <v>24</v>
      </c>
      <c r="B48" s="179"/>
      <c r="C48" s="179"/>
      <c r="D48" s="176"/>
      <c r="E48" s="176">
        <v>5210</v>
      </c>
      <c r="F48" s="177"/>
      <c r="G48" s="76"/>
      <c r="H48" s="77"/>
      <c r="I48" s="71">
        <f>K48*$A$26</f>
        <v>0</v>
      </c>
      <c r="J48" s="72" t="e">
        <f>I48/$I$48</f>
        <v>#DIV/0!</v>
      </c>
      <c r="K48" s="73">
        <f>NETWORKDAYS(G48,H48)</f>
        <v>0</v>
      </c>
    </row>
    <row r="49" spans="1:15" ht="13.5" thickBot="1" x14ac:dyDescent="0.35">
      <c r="A49" s="180" t="s">
        <v>25</v>
      </c>
      <c r="B49" s="179"/>
      <c r="C49" s="179"/>
      <c r="D49" s="176"/>
      <c r="E49" s="176">
        <v>5210</v>
      </c>
      <c r="F49" s="177"/>
      <c r="G49" s="76"/>
      <c r="H49" s="77"/>
      <c r="I49" s="71">
        <f>K49*$A$26</f>
        <v>0</v>
      </c>
      <c r="J49" s="72" t="e">
        <f>I49/$I$49</f>
        <v>#DIV/0!</v>
      </c>
      <c r="K49" s="73">
        <f>NETWORKDAYS(G49,H49)</f>
        <v>0</v>
      </c>
    </row>
    <row r="50" spans="1:15" ht="28.15" customHeight="1" thickBot="1" x14ac:dyDescent="0.35">
      <c r="A50" s="181"/>
      <c r="B50" s="182"/>
      <c r="C50" s="183"/>
      <c r="D50" s="184"/>
      <c r="E50" s="184"/>
      <c r="F50" s="185"/>
      <c r="G50" s="308" t="s">
        <v>42</v>
      </c>
      <c r="H50" s="295"/>
      <c r="I50" s="80">
        <f>SUM(I45:I49)</f>
        <v>0</v>
      </c>
      <c r="J50" s="87"/>
      <c r="K50" s="88">
        <f>SUM(K45:K49)</f>
        <v>0</v>
      </c>
    </row>
    <row r="51" spans="1:15" ht="13" x14ac:dyDescent="0.3">
      <c r="A51" s="180" t="s">
        <v>22</v>
      </c>
      <c r="B51" s="179"/>
      <c r="C51" s="179"/>
      <c r="D51" s="176"/>
      <c r="E51" s="176">
        <v>5210</v>
      </c>
      <c r="F51" s="177"/>
      <c r="G51" s="70"/>
      <c r="H51" s="75"/>
      <c r="I51" s="71">
        <f>K51*$A$26</f>
        <v>0</v>
      </c>
      <c r="J51" s="72" t="e">
        <f>I51/SUM($I$51:$I$53)</f>
        <v>#DIV/0!</v>
      </c>
      <c r="K51" s="73">
        <f>NETWORKDAYS(G51,H51)</f>
        <v>0</v>
      </c>
    </row>
    <row r="52" spans="1:15" ht="13" x14ac:dyDescent="0.3">
      <c r="A52" s="178"/>
      <c r="B52" s="179"/>
      <c r="C52" s="179"/>
      <c r="D52" s="176"/>
      <c r="E52" s="176">
        <v>5210</v>
      </c>
      <c r="F52" s="177"/>
      <c r="G52" s="70"/>
      <c r="H52" s="75"/>
      <c r="I52" s="71">
        <f>K52*$A$26</f>
        <v>0</v>
      </c>
      <c r="J52" s="72" t="e">
        <f>I52/SUM($I$51:$I$53)</f>
        <v>#DIV/0!</v>
      </c>
      <c r="K52" s="73">
        <f>NETWORKDAYS(G52,H52)</f>
        <v>0</v>
      </c>
      <c r="M52" s="159"/>
    </row>
    <row r="53" spans="1:15" ht="13" x14ac:dyDescent="0.3">
      <c r="A53" s="178"/>
      <c r="B53" s="179"/>
      <c r="C53" s="179"/>
      <c r="D53" s="176"/>
      <c r="E53" s="176">
        <v>5210</v>
      </c>
      <c r="F53" s="177"/>
      <c r="G53" s="70"/>
      <c r="H53" s="75"/>
      <c r="I53" s="71">
        <f>K53*$A$26</f>
        <v>0</v>
      </c>
      <c r="J53" s="72" t="e">
        <f>I53/SUM($I$51:$I$53)</f>
        <v>#DIV/0!</v>
      </c>
      <c r="K53" s="73">
        <f>NETWORKDAYS(G53,H53)</f>
        <v>0</v>
      </c>
    </row>
    <row r="54" spans="1:15" ht="13" x14ac:dyDescent="0.3">
      <c r="A54" s="180" t="s">
        <v>24</v>
      </c>
      <c r="B54" s="179"/>
      <c r="C54" s="179"/>
      <c r="D54" s="176"/>
      <c r="E54" s="176">
        <v>5210</v>
      </c>
      <c r="F54" s="177"/>
      <c r="G54" s="76"/>
      <c r="H54" s="77"/>
      <c r="I54" s="71">
        <f>K54*$A$26</f>
        <v>0</v>
      </c>
      <c r="J54" s="72" t="e">
        <f>I54/$I$56</f>
        <v>#DIV/0!</v>
      </c>
      <c r="K54" s="73">
        <f>NETWORKDAYS(G54,H54)</f>
        <v>0</v>
      </c>
    </row>
    <row r="55" spans="1:15" ht="13.5" thickBot="1" x14ac:dyDescent="0.35">
      <c r="A55" s="180" t="s">
        <v>25</v>
      </c>
      <c r="B55" s="179"/>
      <c r="C55" s="179"/>
      <c r="D55" s="176"/>
      <c r="E55" s="176">
        <v>5210</v>
      </c>
      <c r="F55" s="177"/>
      <c r="G55" s="76"/>
      <c r="H55" s="77"/>
      <c r="I55" s="71">
        <f>K55*$A$26</f>
        <v>0</v>
      </c>
      <c r="J55" s="72" t="e">
        <f>I55/$I$55</f>
        <v>#DIV/0!</v>
      </c>
      <c r="K55" s="73">
        <f>NETWORKDAYS(G55,H55)</f>
        <v>0</v>
      </c>
    </row>
    <row r="56" spans="1:15" ht="13.5" thickBot="1" x14ac:dyDescent="0.35">
      <c r="A56" s="89"/>
      <c r="B56" s="90"/>
      <c r="C56" s="90"/>
      <c r="D56" s="91"/>
      <c r="E56" s="91"/>
      <c r="F56" s="92"/>
      <c r="G56" s="309" t="s">
        <v>43</v>
      </c>
      <c r="H56" s="295"/>
      <c r="I56" s="80">
        <f>SUM(I51:I55)</f>
        <v>0</v>
      </c>
      <c r="J56" s="87"/>
      <c r="K56" s="88">
        <f>SUM(K51:K55)</f>
        <v>0</v>
      </c>
      <c r="M56" s="90"/>
    </row>
    <row r="57" spans="1:15" ht="13.5" thickBot="1" x14ac:dyDescent="0.35">
      <c r="A57" s="89"/>
      <c r="B57" s="91"/>
      <c r="C57" s="91"/>
      <c r="D57" s="91"/>
      <c r="E57" s="91"/>
      <c r="F57" s="93"/>
      <c r="G57" s="94"/>
      <c r="H57" s="95" t="s">
        <v>44</v>
      </c>
      <c r="I57" s="96">
        <f>I56+I50+I44+I38</f>
        <v>0</v>
      </c>
      <c r="J57" s="97"/>
      <c r="K57" s="98">
        <f>K38+K44+K50+K56</f>
        <v>0</v>
      </c>
      <c r="O57" s="186"/>
    </row>
    <row r="58" spans="1:15" ht="13.5" thickBot="1" x14ac:dyDescent="0.35">
      <c r="A58" s="89"/>
      <c r="B58" s="91"/>
      <c r="C58" s="91"/>
      <c r="D58" s="91"/>
      <c r="E58" s="91"/>
      <c r="F58" s="93"/>
      <c r="G58" s="94"/>
      <c r="H58" s="99"/>
      <c r="I58" s="100"/>
      <c r="J58" s="101"/>
      <c r="K58" s="102"/>
      <c r="M58" s="187"/>
      <c r="O58" s="188"/>
    </row>
    <row r="59" spans="1:15" ht="13" x14ac:dyDescent="0.3">
      <c r="A59" s="279" t="s">
        <v>45</v>
      </c>
      <c r="B59" s="280"/>
      <c r="C59" s="280"/>
      <c r="D59" s="280"/>
      <c r="E59" s="280"/>
      <c r="F59" s="280"/>
      <c r="G59" s="280"/>
      <c r="H59" s="280"/>
      <c r="I59" s="280"/>
      <c r="J59" s="280"/>
      <c r="K59" s="281"/>
      <c r="M59" s="205"/>
    </row>
    <row r="60" spans="1:15" ht="13" x14ac:dyDescent="0.3">
      <c r="A60" s="206"/>
      <c r="B60" s="207"/>
      <c r="C60" s="207"/>
      <c r="D60" s="207"/>
      <c r="E60" s="207"/>
      <c r="F60" s="207"/>
      <c r="G60" s="207"/>
      <c r="H60" s="207"/>
      <c r="I60" s="207"/>
      <c r="J60" s="207"/>
      <c r="K60" s="208"/>
      <c r="O60" s="189"/>
    </row>
    <row r="61" spans="1:15" ht="14" x14ac:dyDescent="0.3">
      <c r="A61" s="282" t="s">
        <v>46</v>
      </c>
      <c r="B61" s="283"/>
      <c r="C61" s="283"/>
      <c r="D61" s="283"/>
      <c r="E61" s="283"/>
      <c r="F61" s="283"/>
      <c r="G61" s="283"/>
      <c r="H61" s="283"/>
      <c r="I61" s="283"/>
      <c r="J61" s="283"/>
      <c r="K61" s="284"/>
    </row>
    <row r="62" spans="1:15" ht="14" x14ac:dyDescent="0.3">
      <c r="A62" s="157" t="s">
        <v>47</v>
      </c>
      <c r="B62" s="155"/>
      <c r="C62" s="155"/>
      <c r="D62" s="155"/>
      <c r="E62" s="155"/>
      <c r="F62" s="155"/>
      <c r="G62" s="155"/>
      <c r="H62" s="155"/>
      <c r="I62" s="155"/>
      <c r="J62" s="155"/>
      <c r="K62" s="156"/>
    </row>
    <row r="63" spans="1:15" ht="26.5" thickBot="1" x14ac:dyDescent="0.35">
      <c r="A63" s="103" t="s">
        <v>32</v>
      </c>
      <c r="B63" s="104" t="s">
        <v>33</v>
      </c>
      <c r="C63" s="105" t="s">
        <v>34</v>
      </c>
      <c r="D63" s="104" t="s">
        <v>35</v>
      </c>
      <c r="E63" s="104" t="s">
        <v>36</v>
      </c>
      <c r="F63" s="106" t="s">
        <v>37</v>
      </c>
      <c r="G63" s="107" t="s">
        <v>8</v>
      </c>
      <c r="H63" s="107" t="s">
        <v>9</v>
      </c>
      <c r="I63" s="107" t="s">
        <v>38</v>
      </c>
      <c r="J63" s="106" t="s">
        <v>39</v>
      </c>
      <c r="K63" s="108" t="s">
        <v>10</v>
      </c>
      <c r="L63" s="162"/>
    </row>
    <row r="64" spans="1:15" ht="13" x14ac:dyDescent="0.3">
      <c r="A64" s="109" t="s">
        <v>28</v>
      </c>
      <c r="B64" s="170" t="s">
        <v>58</v>
      </c>
      <c r="C64" s="171"/>
      <c r="D64" s="172"/>
      <c r="E64" s="172">
        <v>5210</v>
      </c>
      <c r="F64" s="173"/>
      <c r="G64" s="110"/>
      <c r="H64" s="110"/>
      <c r="I64" s="163">
        <f t="shared" ref="I64:I66" si="0">K64*$A$26</f>
        <v>0</v>
      </c>
      <c r="J64" s="111">
        <v>1</v>
      </c>
      <c r="K64" s="204">
        <f>(NETWORKDAYS(G64,H64))*(IF($I$21=6,1,IF($I$21=5,1,IF($I$21=4.5,1,IF($I$21=7,1,IF($I$21=8,1,IF($I$21=3,0.770833,IF($I$21=4,1,IF($I$21=2,0.513889,IF($I$21=1,0.256944))))))))))</f>
        <v>0</v>
      </c>
      <c r="L64" s="159"/>
      <c r="M64" s="167"/>
    </row>
    <row r="65" spans="1:27" x14ac:dyDescent="0.25">
      <c r="A65" s="74"/>
      <c r="B65" s="174" t="s">
        <v>56</v>
      </c>
      <c r="C65" s="175"/>
      <c r="D65" s="176"/>
      <c r="E65" s="176">
        <v>5210</v>
      </c>
      <c r="F65" s="177"/>
      <c r="G65" s="76"/>
      <c r="H65" s="76"/>
      <c r="I65" s="163">
        <f t="shared" si="0"/>
        <v>0</v>
      </c>
      <c r="J65" s="111">
        <v>1</v>
      </c>
      <c r="K65" s="204">
        <f>(NETWORKDAYS(G65,H65))*(IF($I$21=6,1,IF($I$21=5,1,IF($I$21=4.5,1,IF($I$21=7,1,IF($I$21=8,1,IF($I$21=3,0.770833,IF($I$21=4,1,IF($I$21=2,0.513889,IF($I$21=1,0.256944))))))))))</f>
        <v>0</v>
      </c>
      <c r="L65" s="159"/>
      <c r="M65" s="167"/>
    </row>
    <row r="66" spans="1:27" ht="13" x14ac:dyDescent="0.3">
      <c r="A66" s="69" t="s">
        <v>75</v>
      </c>
      <c r="B66" s="174" t="s">
        <v>56</v>
      </c>
      <c r="C66" s="175"/>
      <c r="D66" s="176"/>
      <c r="E66" s="176">
        <v>5210</v>
      </c>
      <c r="F66" s="177"/>
      <c r="G66" s="76"/>
      <c r="H66" s="76"/>
      <c r="I66" s="163">
        <f t="shared" si="0"/>
        <v>0</v>
      </c>
      <c r="J66" s="111">
        <v>1</v>
      </c>
      <c r="K66" s="204">
        <f>(NETWORKDAYS(G66,H66))*(IF($I$22=6,1,IF($I$22=5,1,IF($I$22=4.5,1,IF($I$22=7,1,IF($I$22=8,1,IF($I$22=3,0.770833,IF($I$22=4,1,IF($I$22=2,0.513889,IF($I$22=1,0.256944))))))))))</f>
        <v>0</v>
      </c>
      <c r="M66" s="167"/>
    </row>
    <row r="67" spans="1:27" x14ac:dyDescent="0.25">
      <c r="A67" s="74"/>
      <c r="B67" s="174" t="s">
        <v>57</v>
      </c>
      <c r="C67" s="175"/>
      <c r="D67" s="176"/>
      <c r="E67" s="176">
        <v>5210</v>
      </c>
      <c r="F67" s="177"/>
      <c r="G67" s="76"/>
      <c r="H67" s="76"/>
      <c r="I67" s="163">
        <f>K67*$A$26</f>
        <v>0</v>
      </c>
      <c r="J67" s="111">
        <v>1</v>
      </c>
      <c r="K67" s="204">
        <f t="shared" ref="K67:K68" si="1">(NETWORKDAYS(G67,H67))*(IF($I$22=6,1,IF($I$22=5,1,IF($I$22=4.5,1,IF($I$22=7,1,IF($I$22=8,1,IF($I$22=3,0.770833,IF($I$22=4,1,IF($I$22=2,0.513889,IF($I$22=1,0.256944))))))))))</f>
        <v>0</v>
      </c>
      <c r="L67" s="159"/>
      <c r="M67" s="166"/>
      <c r="P67" s="190"/>
      <c r="Q67" s="190"/>
      <c r="R67" s="190"/>
      <c r="S67" s="190"/>
      <c r="T67" s="190"/>
      <c r="U67" s="190"/>
      <c r="V67" s="190"/>
      <c r="W67" s="190"/>
      <c r="X67" s="190"/>
      <c r="Y67" s="190"/>
      <c r="Z67" s="190"/>
      <c r="AA67" s="190"/>
    </row>
    <row r="68" spans="1:27" x14ac:dyDescent="0.25">
      <c r="A68" s="74"/>
      <c r="B68" s="174" t="s">
        <v>59</v>
      </c>
      <c r="C68" s="175"/>
      <c r="D68" s="176"/>
      <c r="E68" s="176">
        <v>5210</v>
      </c>
      <c r="F68" s="177"/>
      <c r="G68" s="76"/>
      <c r="H68" s="76"/>
      <c r="I68" s="163">
        <f t="shared" ref="I68:I71" si="2">K68*$A$26</f>
        <v>0</v>
      </c>
      <c r="J68" s="111">
        <v>1</v>
      </c>
      <c r="K68" s="204">
        <f t="shared" si="1"/>
        <v>0</v>
      </c>
      <c r="L68" s="159"/>
      <c r="M68" s="214"/>
      <c r="P68" s="190"/>
      <c r="Q68" s="190"/>
      <c r="R68" s="190"/>
      <c r="S68" s="190"/>
      <c r="T68" s="190"/>
      <c r="U68" s="190"/>
      <c r="V68" s="190"/>
      <c r="W68" s="190"/>
      <c r="X68" s="190"/>
      <c r="Y68" s="190"/>
      <c r="Z68" s="190"/>
      <c r="AA68" s="190"/>
    </row>
    <row r="69" spans="1:27" ht="13" x14ac:dyDescent="0.3">
      <c r="A69" s="69" t="s">
        <v>74</v>
      </c>
      <c r="B69" s="174" t="s">
        <v>56</v>
      </c>
      <c r="C69" s="175"/>
      <c r="D69" s="176"/>
      <c r="E69" s="176">
        <v>5210</v>
      </c>
      <c r="F69" s="177"/>
      <c r="G69" s="76"/>
      <c r="H69" s="76"/>
      <c r="I69" s="163">
        <f t="shared" si="2"/>
        <v>0</v>
      </c>
      <c r="J69" s="111">
        <v>1</v>
      </c>
      <c r="K69" s="204">
        <f>(NETWORKDAYS(G69,H69))*((IF($I$23=6,1,IF($I$23=5,1,IF($I$23=4.5,0.867186,IF($I$23=7,1,IF($I$23=8,1,IF($I$23=3,0.578124,IF($I$23=4,0.770832,IF($I$23=2,0.385416,IF($I$23=1,0.192708)))))))))))</f>
        <v>0</v>
      </c>
      <c r="M69" s="167"/>
    </row>
    <row r="70" spans="1:27" x14ac:dyDescent="0.25">
      <c r="A70" s="74"/>
      <c r="B70" s="174" t="s">
        <v>57</v>
      </c>
      <c r="C70" s="175"/>
      <c r="D70" s="176"/>
      <c r="E70" s="176">
        <v>5210</v>
      </c>
      <c r="F70" s="177"/>
      <c r="G70" s="76"/>
      <c r="H70" s="76"/>
      <c r="I70" s="163">
        <f t="shared" si="2"/>
        <v>0</v>
      </c>
      <c r="J70" s="111">
        <v>1</v>
      </c>
      <c r="K70" s="204">
        <f t="shared" ref="K70:K71" si="3">(NETWORKDAYS(G70,H70))*((IF($I$23=6,1,IF($I$23=5,1,IF($I$23=4.5,0.867186,IF($I$23=7,1,IF($I$23=8,1,IF($I$23=3,0.578124,IF($I$23=4,0.770832,IF($I$23=2,0.385416,IF($I$23=1,0.192708)))))))))))</f>
        <v>0</v>
      </c>
      <c r="L70" s="159"/>
      <c r="P70" s="190"/>
      <c r="Q70" s="190"/>
      <c r="R70" s="190"/>
      <c r="S70" s="190"/>
      <c r="T70" s="190"/>
      <c r="U70" s="190"/>
      <c r="V70" s="190"/>
      <c r="W70" s="190"/>
      <c r="X70" s="190"/>
      <c r="Y70" s="190"/>
      <c r="Z70" s="190"/>
      <c r="AA70" s="190"/>
    </row>
    <row r="71" spans="1:27" x14ac:dyDescent="0.25">
      <c r="A71" s="74"/>
      <c r="B71" s="174" t="s">
        <v>59</v>
      </c>
      <c r="C71" s="175"/>
      <c r="D71" s="176"/>
      <c r="E71" s="176">
        <v>5210</v>
      </c>
      <c r="F71" s="177"/>
      <c r="G71" s="76"/>
      <c r="H71" s="76"/>
      <c r="I71" s="163">
        <f t="shared" si="2"/>
        <v>0</v>
      </c>
      <c r="J71" s="111">
        <v>1</v>
      </c>
      <c r="K71" s="204">
        <f t="shared" si="3"/>
        <v>0</v>
      </c>
      <c r="L71" s="159"/>
      <c r="P71" s="190"/>
      <c r="Q71" s="190"/>
      <c r="R71" s="190"/>
      <c r="S71" s="190"/>
      <c r="T71" s="190"/>
      <c r="U71" s="190"/>
      <c r="V71" s="190"/>
      <c r="W71" s="190"/>
      <c r="X71" s="190"/>
      <c r="Y71" s="190"/>
      <c r="Z71" s="190"/>
      <c r="AA71" s="190"/>
    </row>
    <row r="72" spans="1:27" ht="13" x14ac:dyDescent="0.3">
      <c r="A72" s="112"/>
      <c r="B72" s="113"/>
      <c r="C72" s="113"/>
      <c r="D72" s="113"/>
      <c r="E72" s="113"/>
      <c r="F72" s="113"/>
      <c r="G72" s="113"/>
      <c r="H72" s="114" t="s">
        <v>44</v>
      </c>
      <c r="I72" s="164">
        <f>SUM(I64:I71)</f>
        <v>0</v>
      </c>
      <c r="J72" s="116"/>
      <c r="K72" s="165">
        <f>SUM(K64:K71)</f>
        <v>0</v>
      </c>
      <c r="L72" s="159"/>
      <c r="M72" s="167"/>
      <c r="N72" s="215"/>
      <c r="P72" s="190"/>
      <c r="Q72" s="190"/>
      <c r="R72" s="190"/>
      <c r="S72" s="190"/>
      <c r="T72" s="190"/>
      <c r="U72" s="190"/>
      <c r="V72" s="190"/>
      <c r="W72" s="190"/>
      <c r="X72" s="190"/>
      <c r="Y72" s="190"/>
      <c r="Z72" s="190"/>
      <c r="AA72" s="190"/>
    </row>
    <row r="73" spans="1:27" ht="13" x14ac:dyDescent="0.3">
      <c r="A73" s="117"/>
      <c r="B73" s="118"/>
      <c r="C73" s="118"/>
      <c r="D73" s="118"/>
      <c r="E73" s="118"/>
      <c r="F73" s="119"/>
      <c r="G73" s="120"/>
      <c r="H73" s="121"/>
      <c r="I73" s="122"/>
      <c r="J73" s="123"/>
      <c r="K73" s="124"/>
      <c r="M73" s="159"/>
      <c r="P73" s="190"/>
      <c r="Q73" s="190"/>
      <c r="R73" s="190"/>
      <c r="S73" s="190"/>
      <c r="T73" s="190"/>
      <c r="U73" s="190"/>
      <c r="V73" s="190"/>
      <c r="W73" s="190"/>
      <c r="X73" s="190"/>
      <c r="Y73" s="190"/>
      <c r="Z73" s="190"/>
      <c r="AA73" s="190"/>
    </row>
    <row r="74" spans="1:27" ht="13" x14ac:dyDescent="0.3">
      <c r="A74" s="261" t="s">
        <v>55</v>
      </c>
      <c r="B74" s="262"/>
      <c r="C74" s="262"/>
      <c r="D74" s="262"/>
      <c r="E74" s="262"/>
      <c r="F74" s="262"/>
      <c r="G74" s="262"/>
      <c r="H74" s="262"/>
      <c r="I74" s="262"/>
      <c r="J74" s="262"/>
      <c r="K74" s="263"/>
      <c r="P74" s="190"/>
      <c r="Q74" s="190"/>
      <c r="R74" s="190"/>
      <c r="S74" s="190"/>
      <c r="T74" s="190"/>
      <c r="U74" s="190"/>
      <c r="V74" s="190"/>
      <c r="W74" s="190"/>
      <c r="X74" s="190"/>
      <c r="Y74" s="190"/>
      <c r="Z74" s="190"/>
      <c r="AA74" s="190"/>
    </row>
    <row r="75" spans="1:27" ht="26" x14ac:dyDescent="0.3">
      <c r="A75" s="63" t="s">
        <v>32</v>
      </c>
      <c r="B75" s="64" t="s">
        <v>33</v>
      </c>
      <c r="C75" s="65" t="s">
        <v>34</v>
      </c>
      <c r="D75" s="64" t="s">
        <v>35</v>
      </c>
      <c r="E75" s="64" t="s">
        <v>36</v>
      </c>
      <c r="F75" s="125" t="s">
        <v>37</v>
      </c>
      <c r="G75" s="126" t="s">
        <v>8</v>
      </c>
      <c r="H75" s="126" t="s">
        <v>9</v>
      </c>
      <c r="I75" s="126" t="s">
        <v>38</v>
      </c>
      <c r="J75" s="125" t="s">
        <v>39</v>
      </c>
      <c r="K75" s="68" t="s">
        <v>10</v>
      </c>
      <c r="N75" s="167"/>
      <c r="P75" s="190"/>
      <c r="Q75" s="190"/>
      <c r="R75" s="190"/>
      <c r="S75" s="190"/>
      <c r="T75" s="190"/>
      <c r="U75" s="190"/>
      <c r="V75" s="190"/>
      <c r="W75" s="190"/>
      <c r="X75" s="190"/>
      <c r="Y75" s="190"/>
      <c r="Z75" s="190"/>
      <c r="AA75" s="190"/>
    </row>
    <row r="76" spans="1:27" x14ac:dyDescent="0.25">
      <c r="A76" s="178"/>
      <c r="B76" s="179"/>
      <c r="C76" s="175"/>
      <c r="D76" s="176"/>
      <c r="E76" s="176">
        <v>5210</v>
      </c>
      <c r="F76" s="177"/>
      <c r="G76" s="76"/>
      <c r="H76" s="76"/>
      <c r="I76" s="71">
        <f>A26*K76</f>
        <v>0</v>
      </c>
      <c r="J76" s="72" t="e">
        <f>I76/$I$78</f>
        <v>#DIV/0!</v>
      </c>
      <c r="K76" s="73">
        <f>NETWORKDAYS(G76,H76)</f>
        <v>0</v>
      </c>
      <c r="L76" s="161"/>
      <c r="N76" s="167"/>
      <c r="P76" s="190"/>
      <c r="Q76" s="190"/>
      <c r="R76" s="190"/>
      <c r="S76" s="190"/>
      <c r="T76" s="190"/>
      <c r="U76" s="190"/>
      <c r="V76" s="190"/>
      <c r="W76" s="190"/>
      <c r="X76" s="190"/>
      <c r="Y76" s="190"/>
      <c r="Z76" s="190"/>
      <c r="AA76" s="190"/>
    </row>
    <row r="77" spans="1:27" x14ac:dyDescent="0.25">
      <c r="A77" s="178"/>
      <c r="B77" s="179"/>
      <c r="C77" s="175"/>
      <c r="D77" s="176"/>
      <c r="E77" s="176">
        <v>5210</v>
      </c>
      <c r="F77" s="177"/>
      <c r="G77" s="76"/>
      <c r="H77" s="76"/>
      <c r="I77" s="71">
        <f>A26*K77</f>
        <v>0</v>
      </c>
      <c r="J77" s="72" t="e">
        <f>I77/$I$78</f>
        <v>#DIV/0!</v>
      </c>
      <c r="K77" s="73">
        <f>NETWORKDAYS(G77,H77)</f>
        <v>0</v>
      </c>
      <c r="N77" s="167"/>
      <c r="P77" s="190"/>
      <c r="Q77" s="190"/>
      <c r="R77" s="190"/>
      <c r="S77" s="190"/>
      <c r="T77" s="190"/>
      <c r="U77" s="190"/>
      <c r="V77" s="190"/>
      <c r="W77" s="190"/>
      <c r="X77" s="190"/>
      <c r="Y77" s="190"/>
      <c r="Z77" s="190"/>
      <c r="AA77" s="190"/>
    </row>
    <row r="78" spans="1:27" ht="13" x14ac:dyDescent="0.3">
      <c r="A78" s="112"/>
      <c r="B78" s="113"/>
      <c r="C78" s="113"/>
      <c r="D78" s="113"/>
      <c r="E78" s="113"/>
      <c r="F78" s="113"/>
      <c r="G78" s="113"/>
      <c r="H78" s="114" t="s">
        <v>44</v>
      </c>
      <c r="I78" s="115">
        <f>SUM(I76:I77)</f>
        <v>0</v>
      </c>
      <c r="J78" s="116"/>
      <c r="K78" s="127">
        <f>SUM(K76:K77)</f>
        <v>0</v>
      </c>
      <c r="P78" s="190"/>
      <c r="Q78" s="190"/>
      <c r="R78" s="190"/>
      <c r="S78" s="190"/>
      <c r="T78" s="190"/>
      <c r="U78" s="190"/>
      <c r="V78" s="190"/>
      <c r="W78" s="190"/>
      <c r="X78" s="190"/>
      <c r="Y78" s="190"/>
      <c r="Z78" s="190"/>
      <c r="AA78" s="190"/>
    </row>
    <row r="79" spans="1:27" ht="13" x14ac:dyDescent="0.3">
      <c r="A79" s="128"/>
      <c r="B79" s="129"/>
      <c r="C79" s="129"/>
      <c r="D79" s="129"/>
      <c r="E79" s="129"/>
      <c r="F79" s="130"/>
      <c r="G79" s="131"/>
      <c r="H79" s="36"/>
      <c r="I79" s="132"/>
      <c r="J79" s="133"/>
      <c r="K79" s="134"/>
      <c r="P79" s="190"/>
      <c r="Q79" s="190"/>
      <c r="R79" s="190"/>
      <c r="S79" s="190"/>
      <c r="T79" s="190"/>
      <c r="U79" s="190"/>
      <c r="V79" s="190"/>
      <c r="W79" s="190"/>
      <c r="X79" s="190"/>
      <c r="Y79" s="190"/>
      <c r="Z79" s="190"/>
      <c r="AA79" s="190"/>
    </row>
    <row r="80" spans="1:27" ht="13" x14ac:dyDescent="0.3">
      <c r="A80" s="117"/>
      <c r="B80" s="118"/>
      <c r="C80" s="118"/>
      <c r="D80" s="118"/>
      <c r="E80" s="118"/>
      <c r="F80" s="135"/>
      <c r="G80" s="136"/>
      <c r="H80" s="137" t="s">
        <v>48</v>
      </c>
      <c r="I80" s="138">
        <f>+I57+I72+I78</f>
        <v>0</v>
      </c>
      <c r="J80" s="139"/>
      <c r="K80" s="140">
        <f>+K57+K72+K78</f>
        <v>0</v>
      </c>
      <c r="N80" s="166"/>
      <c r="P80" s="190"/>
      <c r="Q80" s="190"/>
      <c r="R80" s="190"/>
      <c r="S80" s="190"/>
      <c r="T80" s="190"/>
      <c r="U80" s="190"/>
      <c r="V80" s="190"/>
      <c r="W80" s="190"/>
      <c r="X80" s="190"/>
      <c r="Y80" s="190"/>
      <c r="Z80" s="190"/>
      <c r="AA80" s="190"/>
    </row>
    <row r="81" spans="1:30" ht="13" x14ac:dyDescent="0.3">
      <c r="A81" s="117"/>
      <c r="B81" s="118"/>
      <c r="C81" s="118"/>
      <c r="D81" s="118"/>
      <c r="E81" s="118"/>
      <c r="F81" s="119"/>
      <c r="G81" s="120"/>
      <c r="H81" s="121"/>
      <c r="I81" s="122"/>
      <c r="J81" s="123"/>
      <c r="K81" s="141"/>
    </row>
    <row r="82" spans="1:30" ht="13" x14ac:dyDescent="0.3">
      <c r="A82" s="293" t="s">
        <v>62</v>
      </c>
      <c r="B82" s="294"/>
      <c r="C82" s="294"/>
      <c r="D82" s="294"/>
      <c r="E82" s="294"/>
      <c r="F82" s="294"/>
      <c r="G82" s="295"/>
      <c r="H82" s="285"/>
      <c r="I82" s="286"/>
      <c r="J82" s="286"/>
      <c r="K82" s="287"/>
    </row>
    <row r="83" spans="1:30" ht="13" x14ac:dyDescent="0.3">
      <c r="A83" s="5"/>
      <c r="B83" s="44"/>
      <c r="C83" s="44"/>
      <c r="D83" s="44"/>
      <c r="E83" s="44"/>
      <c r="F83" s="142"/>
      <c r="G83" s="143"/>
      <c r="H83" s="36"/>
      <c r="I83" s="144"/>
      <c r="J83" s="144"/>
      <c r="K83" s="145"/>
      <c r="M83" s="160"/>
    </row>
    <row r="84" spans="1:30" x14ac:dyDescent="0.25">
      <c r="A84" s="223" t="s">
        <v>91</v>
      </c>
      <c r="B84" s="6"/>
      <c r="C84" s="6"/>
      <c r="D84" s="6"/>
      <c r="E84" s="6"/>
      <c r="F84" s="6"/>
      <c r="G84" s="6" t="s">
        <v>49</v>
      </c>
      <c r="H84" s="6"/>
      <c r="I84" s="310"/>
      <c r="J84" s="311"/>
      <c r="K84" s="146"/>
    </row>
    <row r="85" spans="1:30" x14ac:dyDescent="0.25">
      <c r="A85" s="288"/>
      <c r="B85" s="289"/>
      <c r="C85" s="289"/>
      <c r="D85" s="289"/>
      <c r="E85" s="290"/>
      <c r="F85" s="7"/>
      <c r="G85" s="6" t="s">
        <v>50</v>
      </c>
      <c r="H85" s="6"/>
      <c r="I85" s="6" t="s">
        <v>51</v>
      </c>
      <c r="J85" s="6"/>
      <c r="K85" s="4"/>
    </row>
    <row r="86" spans="1:30" x14ac:dyDescent="0.25">
      <c r="A86" s="5" t="s">
        <v>53</v>
      </c>
      <c r="B86" s="6"/>
      <c r="C86" s="6"/>
      <c r="D86" s="6"/>
      <c r="E86" s="6"/>
      <c r="F86" s="7"/>
      <c r="G86" s="6" t="s">
        <v>52</v>
      </c>
      <c r="H86" s="6"/>
      <c r="I86" s="277"/>
      <c r="J86" s="278"/>
      <c r="K86" s="4"/>
    </row>
    <row r="87" spans="1:30" x14ac:dyDescent="0.25">
      <c r="A87" s="158"/>
      <c r="B87" s="6"/>
      <c r="C87" s="6"/>
      <c r="D87" s="6"/>
      <c r="E87" s="6"/>
      <c r="F87" s="7"/>
      <c r="G87" s="6"/>
      <c r="H87" s="6"/>
      <c r="I87" s="6" t="s">
        <v>51</v>
      </c>
      <c r="J87" s="6"/>
      <c r="K87" s="4"/>
    </row>
    <row r="88" spans="1:30" x14ac:dyDescent="0.25">
      <c r="A88" s="291"/>
      <c r="B88" s="292"/>
      <c r="C88" s="292"/>
      <c r="D88" s="292"/>
      <c r="E88" s="292"/>
      <c r="F88" s="6"/>
      <c r="G88" s="6" t="s">
        <v>54</v>
      </c>
      <c r="H88" s="6"/>
      <c r="I88" s="277"/>
      <c r="J88" s="278"/>
      <c r="K88" s="4"/>
    </row>
    <row r="89" spans="1:30" x14ac:dyDescent="0.25">
      <c r="A89" s="5"/>
      <c r="B89" s="6"/>
      <c r="C89" s="6"/>
      <c r="D89" s="6"/>
      <c r="E89" s="6"/>
      <c r="F89" s="6"/>
      <c r="G89" s="147"/>
      <c r="H89" s="6"/>
      <c r="I89" s="6" t="s">
        <v>51</v>
      </c>
      <c r="J89" s="147"/>
      <c r="K89" s="4"/>
    </row>
    <row r="90" spans="1:30" x14ac:dyDescent="0.25">
      <c r="A90" s="5"/>
      <c r="B90" s="6"/>
      <c r="C90" s="6"/>
      <c r="D90" s="6"/>
      <c r="E90" s="6"/>
      <c r="F90" s="6"/>
      <c r="G90" s="147"/>
      <c r="H90" s="6"/>
      <c r="I90" s="6"/>
      <c r="J90" s="147"/>
      <c r="K90" s="4"/>
    </row>
    <row r="91" spans="1:30" ht="13" thickBot="1" x14ac:dyDescent="0.3">
      <c r="A91" s="148"/>
      <c r="B91" s="6"/>
      <c r="C91" s="6"/>
      <c r="D91" s="6"/>
      <c r="E91" s="6"/>
      <c r="F91" s="35"/>
      <c r="G91" s="10"/>
      <c r="H91" s="148" t="s">
        <v>92</v>
      </c>
      <c r="I91" s="6"/>
      <c r="J91" s="6"/>
      <c r="K91" s="4"/>
    </row>
    <row r="92" spans="1:30" x14ac:dyDescent="0.25">
      <c r="A92" s="296" t="s">
        <v>98</v>
      </c>
      <c r="B92" s="296"/>
      <c r="C92" s="296"/>
      <c r="D92" s="296"/>
      <c r="E92" s="296"/>
      <c r="F92" s="296"/>
      <c r="G92" s="149"/>
      <c r="H92" s="297"/>
      <c r="I92" s="298"/>
      <c r="J92" s="299"/>
      <c r="K92" s="4"/>
    </row>
    <row r="93" spans="1:30" x14ac:dyDescent="0.25">
      <c r="A93" s="296"/>
      <c r="B93" s="296"/>
      <c r="C93" s="296"/>
      <c r="D93" s="296"/>
      <c r="E93" s="296"/>
      <c r="F93" s="296"/>
      <c r="G93" s="149"/>
      <c r="H93" s="300"/>
      <c r="I93" s="301"/>
      <c r="J93" s="302"/>
      <c r="K93" s="4"/>
    </row>
    <row r="94" spans="1:30" ht="13" thickBot="1" x14ac:dyDescent="0.3">
      <c r="A94" s="296"/>
      <c r="B94" s="296"/>
      <c r="C94" s="296"/>
      <c r="D94" s="296"/>
      <c r="E94" s="296"/>
      <c r="F94" s="296"/>
      <c r="G94" s="150"/>
      <c r="H94" s="303"/>
      <c r="I94" s="304"/>
      <c r="J94" s="305"/>
      <c r="K94" s="4"/>
    </row>
    <row r="95" spans="1:30" ht="13.15" customHeight="1" thickBot="1" x14ac:dyDescent="0.35">
      <c r="A95" s="151"/>
      <c r="B95" s="152"/>
      <c r="C95" s="152"/>
      <c r="D95" s="152"/>
      <c r="E95" s="152"/>
      <c r="F95" s="153"/>
      <c r="G95" s="153"/>
      <c r="H95" s="313" t="s">
        <v>95</v>
      </c>
      <c r="I95" s="314"/>
      <c r="J95" s="314"/>
      <c r="K95" s="315"/>
      <c r="L95" s="191"/>
      <c r="P95" s="195"/>
      <c r="Q95" s="195"/>
      <c r="R95" s="195"/>
      <c r="S95" s="195"/>
      <c r="T95" s="195"/>
      <c r="U95" s="195"/>
      <c r="V95" s="195"/>
      <c r="W95" s="195"/>
      <c r="X95" s="195"/>
      <c r="Y95" s="195"/>
      <c r="Z95" s="195"/>
      <c r="AA95" s="195"/>
      <c r="AB95" s="195"/>
      <c r="AC95" s="195"/>
      <c r="AD95" s="195"/>
    </row>
    <row r="96" spans="1:30" x14ac:dyDescent="0.25">
      <c r="F96" s="154"/>
      <c r="G96" s="154"/>
      <c r="H96" s="154"/>
      <c r="I96" s="154"/>
      <c r="J96" s="306" t="s">
        <v>99</v>
      </c>
      <c r="K96" s="307"/>
      <c r="M96" s="195"/>
      <c r="N96" s="195"/>
      <c r="O96" s="195"/>
    </row>
  </sheetData>
  <protectedRanges>
    <protectedRange sqref="A76:I77" name="Range30"/>
    <protectedRange sqref="A88:E88" name="Range27"/>
    <protectedRange sqref="H82:K82" name="Range25"/>
    <protectedRange sqref="A67:A68 A70:A71" name="Range24"/>
    <protectedRange sqref="B64:H71" name="Range22"/>
    <protectedRange sqref="B51:H55" name="Range20"/>
    <protectedRange sqref="B45:H49" name="Range18"/>
    <protectedRange sqref="B39:H43" name="Range16"/>
    <protectedRange sqref="B33:H37" name="Range14"/>
    <protectedRange sqref="F19" name="Range10"/>
    <protectedRange sqref="A17:D17" name="Range6"/>
    <protectedRange sqref="A15:D15" name="Range4"/>
    <protectedRange sqref="G7:I7" name="Range2"/>
    <protectedRange sqref="A7:D7" name="Range1"/>
    <protectedRange sqref="F9:F12" name="Range3"/>
    <protectedRange sqref="A17:D17" name="Range5"/>
    <protectedRange sqref="A19:B19" name="Range7"/>
    <protectedRange sqref="G15:H19" name="Range9"/>
    <protectedRange sqref="G21:I23" name="Range11"/>
    <protectedRange sqref="A28:K28" name="Range13"/>
    <protectedRange sqref="A34:A35" name="Range15"/>
    <protectedRange sqref="A40:A41" name="Range17"/>
    <protectedRange sqref="A46:A47" name="Range19"/>
    <protectedRange sqref="A52:A53" name="Range21"/>
    <protectedRange sqref="A65" name="Range23"/>
    <protectedRange sqref="A85:E85" name="Range26"/>
    <protectedRange sqref="I84:J84" name="Range28"/>
    <protectedRange sqref="I88:J88" name="Range29"/>
    <protectedRange sqref="A21:D21" name="Range12_1"/>
    <protectedRange sqref="A21:D21" name="Range8_1"/>
  </protectedRanges>
  <mergeCells count="40">
    <mergeCell ref="A92:F94"/>
    <mergeCell ref="H92:J94"/>
    <mergeCell ref="J96:K96"/>
    <mergeCell ref="G38:H38"/>
    <mergeCell ref="G44:H44"/>
    <mergeCell ref="G50:H50"/>
    <mergeCell ref="G56:H56"/>
    <mergeCell ref="I84:J84"/>
    <mergeCell ref="I86:J86"/>
    <mergeCell ref="D38:E38"/>
    <mergeCell ref="H95:K95"/>
    <mergeCell ref="A31:K31"/>
    <mergeCell ref="I88:J88"/>
    <mergeCell ref="A59:K59"/>
    <mergeCell ref="A61:K61"/>
    <mergeCell ref="A74:K74"/>
    <mergeCell ref="H82:K82"/>
    <mergeCell ref="A85:E85"/>
    <mergeCell ref="A88:E88"/>
    <mergeCell ref="A82:G82"/>
    <mergeCell ref="A21:D21"/>
    <mergeCell ref="A26:C26"/>
    <mergeCell ref="A28:K28"/>
    <mergeCell ref="A29:K29"/>
    <mergeCell ref="A30:K30"/>
    <mergeCell ref="F25:K25"/>
    <mergeCell ref="F26:K27"/>
    <mergeCell ref="A15:D15"/>
    <mergeCell ref="A17:D17"/>
    <mergeCell ref="A19:B19"/>
    <mergeCell ref="A1:K1"/>
    <mergeCell ref="A2:K2"/>
    <mergeCell ref="G5:H5"/>
    <mergeCell ref="A7:D7"/>
    <mergeCell ref="A8:E8"/>
    <mergeCell ref="G9:H9"/>
    <mergeCell ref="G8:H8"/>
    <mergeCell ref="G10:H10"/>
    <mergeCell ref="G11:H11"/>
    <mergeCell ref="G12:H12"/>
  </mergeCells>
  <phoneticPr fontId="21" type="noConversion"/>
  <pageMargins left="0.25" right="0.25" top="1" bottom="1" header="0.5" footer="0.5"/>
  <pageSetup scale="76" orientation="portrait" horizontalDpi="1200" verticalDpi="1200" r:id="rId1"/>
  <drawing r:id="rId2"/>
  <legacyDrawing r:id="rId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ColWidth="8.7265625" defaultRowHeight="12.5" x14ac:dyDescent="0.25"/>
  <sheetData/>
  <phoneticPr fontId="21" type="noConversion"/>
  <pageMargins left="0.75" right="0.75" top="1" bottom="1" header="0.5" footer="0.5"/>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ColWidth="8.7265625" defaultRowHeight="12.5" x14ac:dyDescent="0.25"/>
  <sheetData/>
  <phoneticPr fontId="21" type="noConversion"/>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CSM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Human Resources</dc:creator>
  <cp:lastModifiedBy>Jennie Kenney</cp:lastModifiedBy>
  <cp:lastPrinted>2016-04-25T19:13:23Z</cp:lastPrinted>
  <dcterms:created xsi:type="dcterms:W3CDTF">2011-03-30T22:32:47Z</dcterms:created>
  <dcterms:modified xsi:type="dcterms:W3CDTF">2020-04-20T22:22:44Z</dcterms:modified>
</cp:coreProperties>
</file>