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 Planning\Budget Planning(Shared)\Chargeouts\FY21\"/>
    </mc:Choice>
  </mc:AlternateContent>
  <xr:revisionPtr revIDLastSave="0" documentId="13_ncr:1_{6A944916-5881-42A5-B4D6-BABC1F0B0A75}" xr6:coauthVersionLast="36" xr6:coauthVersionMax="36" xr10:uidLastSave="{00000000-0000-0000-0000-000000000000}"/>
  <workbookProtection workbookAlgorithmName="SHA-512" workbookHashValue="lcW7p3DAtGVliD4KUVhtxk/OdFN3G75zX0pt4gZjxK00K5kRoHdM4VMUE5Y2QvcX3cBG6iNMms30RCRX9WRKqA==" workbookSaltValue="WWy/wlCKt1vdA3RhSmLNig==" workbookSpinCount="100000" lockStructure="1"/>
  <bookViews>
    <workbookView xWindow="0" yWindow="0" windowWidth="23040" windowHeight="9300" xr2:uid="{00000000-000D-0000-FFFF-FFFF00000000}"/>
  </bookViews>
  <sheets>
    <sheet name="Chargeout Form" sheetId="1" r:id="rId1"/>
    <sheet name="BUDGET ENTRY" sheetId="4" state="hidden" r:id="rId2"/>
    <sheet name="CHARGE OUT SHEET" sheetId="2" state="hidden" r:id="rId3"/>
    <sheet name="PAYROLL REALLOCATION" sheetId="5" state="hidden" r:id="rId4"/>
    <sheet name="Data Valiadation" sheetId="6" state="hidden" r:id="rId5"/>
  </sheets>
  <definedNames>
    <definedName name="_xlnm.Print_Area" localSheetId="0">'Chargeout Form'!$A$1:$F$48</definedName>
    <definedName name="_xlnm.Print_Area" localSheetId="3">'PAYROLL REALLOCATION'!$A$1:$L$27</definedName>
  </definedNames>
  <calcPr calcId="191029"/>
</workbook>
</file>

<file path=xl/calcChain.xml><?xml version="1.0" encoding="utf-8"?>
<calcChain xmlns="http://schemas.openxmlformats.org/spreadsheetml/2006/main">
  <c r="B7" i="2" l="1"/>
  <c r="B6" i="2"/>
  <c r="A39" i="1"/>
  <c r="A37" i="1" l="1"/>
  <c r="C37" i="1"/>
  <c r="C39" i="1" s="1"/>
  <c r="B5" i="2" l="1"/>
  <c r="J1" i="2" l="1"/>
  <c r="F1" i="2"/>
  <c r="H1" i="2" s="1"/>
  <c r="C8" i="4" l="1"/>
  <c r="C9" i="4" s="1"/>
  <c r="B21" i="2"/>
  <c r="B20" i="2"/>
  <c r="B18" i="2"/>
  <c r="F15" i="2"/>
  <c r="H15" i="2" s="1"/>
  <c r="B1" i="2"/>
  <c r="D15" i="2" s="1"/>
  <c r="B23" i="2"/>
  <c r="B22" i="2"/>
  <c r="A22" i="2"/>
  <c r="A21" i="2"/>
  <c r="A20" i="2"/>
  <c r="B19" i="2"/>
  <c r="A19" i="2"/>
  <c r="E15" i="2"/>
  <c r="C20" i="2" l="1"/>
  <c r="C21" i="2"/>
  <c r="C23" i="2"/>
  <c r="C22" i="2"/>
  <c r="H4" i="2"/>
  <c r="H18" i="2" s="1"/>
  <c r="I19" i="2"/>
  <c r="J4" i="2"/>
  <c r="J10" i="2" s="1"/>
  <c r="K19" i="2"/>
  <c r="I4" i="2"/>
  <c r="I10" i="2" s="1"/>
  <c r="K4" i="2"/>
  <c r="K10" i="2" s="1"/>
  <c r="L20" i="2"/>
  <c r="H20" i="2"/>
  <c r="F21" i="2"/>
  <c r="D22" i="2"/>
  <c r="L22" i="2"/>
  <c r="K23" i="2"/>
  <c r="G20" i="2"/>
  <c r="G21" i="2"/>
  <c r="G22" i="2"/>
  <c r="F23" i="2"/>
  <c r="L19" i="2"/>
  <c r="J20" i="2"/>
  <c r="H21" i="2"/>
  <c r="F22" i="2"/>
  <c r="E23" i="2"/>
  <c r="I20" i="2"/>
  <c r="I21" i="2"/>
  <c r="I22" i="2"/>
  <c r="H23" i="2"/>
  <c r="D20" i="2"/>
  <c r="J21" i="2"/>
  <c r="H22" i="2"/>
  <c r="G23" i="2"/>
  <c r="K20" i="2"/>
  <c r="K21" i="2"/>
  <c r="K22" i="2"/>
  <c r="J23" i="2"/>
  <c r="F20" i="2"/>
  <c r="D21" i="2"/>
  <c r="L21" i="2"/>
  <c r="J22" i="2"/>
  <c r="I23" i="2"/>
  <c r="E20" i="2"/>
  <c r="E21" i="2"/>
  <c r="E22" i="2"/>
  <c r="D23" i="2"/>
  <c r="L23" i="2"/>
  <c r="L4" i="2"/>
  <c r="H10" i="2" l="1"/>
  <c r="M22" i="2"/>
  <c r="M23" i="2"/>
  <c r="M21" i="2"/>
  <c r="M20" i="2"/>
  <c r="K18" i="2"/>
  <c r="K24" i="2" s="1"/>
  <c r="I18" i="2"/>
  <c r="J18" i="2"/>
  <c r="H19" i="2"/>
  <c r="H24" i="2" s="1"/>
  <c r="J19" i="2"/>
  <c r="L10" i="2"/>
  <c r="L18" i="2"/>
  <c r="L24" i="2" s="1"/>
  <c r="I24" i="2" l="1"/>
  <c r="J24" i="2"/>
  <c r="E34" i="1"/>
  <c r="H8" i="4" s="1"/>
  <c r="H10" i="4" l="1"/>
  <c r="H17" i="4" s="1"/>
  <c r="I19" i="4" s="1"/>
  <c r="L1" i="2"/>
  <c r="I7" i="4"/>
  <c r="I9" i="4" l="1"/>
  <c r="I17" i="4" s="1"/>
  <c r="E5" i="2"/>
  <c r="D5" i="2"/>
  <c r="G5" i="2"/>
  <c r="C5" i="2"/>
  <c r="F5" i="2"/>
  <c r="F4" i="2" l="1"/>
  <c r="F19" i="2"/>
  <c r="C19" i="2"/>
  <c r="C4" i="2"/>
  <c r="G19" i="2"/>
  <c r="G4" i="2"/>
  <c r="D19" i="2"/>
  <c r="D4" i="2"/>
  <c r="E19" i="2"/>
  <c r="E4" i="2"/>
  <c r="D10" i="2" l="1"/>
  <c r="D18" i="2"/>
  <c r="D24" i="2" s="1"/>
  <c r="E10" i="2"/>
  <c r="E18" i="2"/>
  <c r="E24" i="2" s="1"/>
  <c r="F18" i="2"/>
  <c r="F24" i="2" s="1"/>
  <c r="F10" i="2"/>
  <c r="G10" i="2"/>
  <c r="G18" i="2"/>
  <c r="G24" i="2" s="1"/>
  <c r="C18" i="2"/>
  <c r="C10" i="2"/>
  <c r="M19" i="2"/>
  <c r="M18" i="2" l="1"/>
  <c r="C24" i="2"/>
  <c r="C25" i="2" l="1"/>
  <c r="D25" i="2" s="1"/>
  <c r="E25" i="2" s="1"/>
  <c r="F25" i="2" s="1"/>
  <c r="G25" i="2" s="1"/>
  <c r="H25" i="2" s="1"/>
  <c r="I25" i="2" s="1"/>
  <c r="J25" i="2" s="1"/>
  <c r="K25" i="2" s="1"/>
  <c r="L25" i="2" s="1"/>
  <c r="M24" i="2"/>
  <c r="M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Jessica Steiner</author>
  </authors>
  <commentList>
    <comment ref="E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AMS
CBE
CEE
CH
CS
EB
EDS
EE
GE
GP
HASS
ME
MME
MN
PE
PH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Professor
Associate Professor
Assistant Professor
Teaching Professor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Teaching Associate Professor
Teaching Assistant Professor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aaguirre</author>
  </authors>
  <commentList>
    <comment ref="C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D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E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F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G5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H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I5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J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K5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  <comment ref="L5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aaguirre:</t>
        </r>
        <r>
          <rPr>
            <sz val="8"/>
            <color indexed="81"/>
            <rFont val="Tahoma"/>
            <family val="2"/>
          </rPr>
          <t xml:space="preserve">
formula is the amount to be charged out divided by the 100% salary amount for the period</t>
        </r>
      </text>
    </comment>
  </commentList>
</comments>
</file>

<file path=xl/sharedStrings.xml><?xml version="1.0" encoding="utf-8"?>
<sst xmlns="http://schemas.openxmlformats.org/spreadsheetml/2006/main" count="170" uniqueCount="138">
  <si>
    <r>
      <t xml:space="preserve">Academic </t>
    </r>
    <r>
      <rPr>
        <b/>
        <sz val="10"/>
        <rFont val="Arial"/>
        <family val="2"/>
      </rPr>
      <t>Faculty Information</t>
    </r>
  </si>
  <si>
    <t>Address</t>
  </si>
  <si>
    <t>Department</t>
  </si>
  <si>
    <r>
      <t>Academic</t>
    </r>
    <r>
      <rPr>
        <b/>
        <sz val="10"/>
        <rFont val="Arial"/>
        <family val="2"/>
      </rPr>
      <t xml:space="preserve"> Position Attributes</t>
    </r>
  </si>
  <si>
    <t>Position Number</t>
  </si>
  <si>
    <t>Start Date</t>
  </si>
  <si>
    <t>Job Title</t>
  </si>
  <si>
    <t>Duties</t>
  </si>
  <si>
    <t xml:space="preserve">Amount to be paid </t>
  </si>
  <si>
    <t>Please fill out all yellow fields below:</t>
  </si>
  <si>
    <t xml:space="preserve"> </t>
  </si>
  <si>
    <t>(Please type Name and Date)</t>
  </si>
  <si>
    <t>Office of Research Services:</t>
  </si>
  <si>
    <t>Budget Office:</t>
  </si>
  <si>
    <t>Montly amount to be paid according to specified payment plan.</t>
  </si>
  <si>
    <t xml:space="preserve">Important Information as a result of calculations based on the information given above: </t>
  </si>
  <si>
    <t>Position Funding</t>
  </si>
  <si>
    <t>Comments Box:</t>
  </si>
  <si>
    <t>End Date</t>
  </si>
  <si>
    <t>Home Telephone Number</t>
  </si>
  <si>
    <r>
      <t xml:space="preserve">Is this a </t>
    </r>
    <r>
      <rPr>
        <sz val="10"/>
        <color indexed="10"/>
        <rFont val="Arial"/>
        <family val="2"/>
      </rPr>
      <t>revision</t>
    </r>
    <r>
      <rPr>
        <sz val="10"/>
        <rFont val="Arial"/>
        <family val="2"/>
      </rPr>
      <t>?</t>
    </r>
  </si>
  <si>
    <r>
      <t xml:space="preserve">Is this </t>
    </r>
    <r>
      <rPr>
        <sz val="10"/>
        <color indexed="10"/>
        <rFont val="Arial"/>
        <family val="2"/>
      </rPr>
      <t>charge out</t>
    </r>
    <r>
      <rPr>
        <sz val="10"/>
        <rFont val="Arial"/>
        <family val="2"/>
      </rPr>
      <t>?</t>
    </r>
  </si>
  <si>
    <t>Full Name (last, first)</t>
  </si>
  <si>
    <t>CWID</t>
  </si>
  <si>
    <t>Index - Fund - Org - Account - Program</t>
  </si>
  <si>
    <t>Name</t>
  </si>
  <si>
    <t>AY Base</t>
  </si>
  <si>
    <t>AY Monthly</t>
  </si>
  <si>
    <t>TRANSITIONAL AY SALARY</t>
  </si>
  <si>
    <t>FORM</t>
  </si>
  <si>
    <t>Account Number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</si>
  <si>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</si>
  <si>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</si>
  <si>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</si>
  <si>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</si>
  <si>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</si>
  <si>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</si>
  <si>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</si>
  <si>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</si>
  <si>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</si>
  <si>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Total</t>
  </si>
  <si>
    <t>TOTAL</t>
  </si>
  <si>
    <t>for calculating partial months:  annual base * daily rate * the number of days worked * % effort / monthly salary</t>
  </si>
  <si>
    <t>do not enter % effort on resident instruction account -- it is calculated based on the values inputted into the other non state accounts</t>
  </si>
  <si>
    <t>BD01</t>
  </si>
  <si>
    <t>Continuing Original Budget</t>
  </si>
  <si>
    <t xml:space="preserve">DATE     </t>
  </si>
  <si>
    <t>BD02</t>
  </si>
  <si>
    <t>Continuing Changes to Original Budget</t>
  </si>
  <si>
    <t>DOCUMENT #</t>
  </si>
  <si>
    <t>BD03</t>
  </si>
  <si>
    <t>Temporary Changes to Budget</t>
  </si>
  <si>
    <t xml:space="preserve">To </t>
  </si>
  <si>
    <t xml:space="preserve">From </t>
  </si>
  <si>
    <t>LINE/SEQ</t>
  </si>
  <si>
    <t>JRNL TYPE</t>
  </si>
  <si>
    <t>INDEX</t>
  </si>
  <si>
    <t>FUND</t>
  </si>
  <si>
    <t>ORG</t>
  </si>
  <si>
    <t>ACCT</t>
  </si>
  <si>
    <t>PROG</t>
  </si>
  <si>
    <t>AMT</t>
  </si>
  <si>
    <t>DESCRIPTION</t>
  </si>
  <si>
    <t>5210C</t>
  </si>
  <si>
    <t>DOCUMENT TOTAL</t>
  </si>
  <si>
    <t>Position#</t>
  </si>
  <si>
    <t>Chargeout Amt</t>
  </si>
  <si>
    <t>Do Not Change FB Reserve Index #.</t>
  </si>
  <si>
    <t>Monthly (10 months) at current % effort:</t>
  </si>
  <si>
    <t>Aug</t>
  </si>
  <si>
    <t>Would you like to get paid in 10 or 12 paychecks?</t>
  </si>
  <si>
    <t>Dif</t>
  </si>
  <si>
    <t>Colorado School of Mines</t>
  </si>
  <si>
    <t>P/R Only-Entered By:</t>
  </si>
  <si>
    <t>Payroll Reallocation Request Form</t>
  </si>
  <si>
    <t>Date:</t>
  </si>
  <si>
    <t>Request Date:</t>
  </si>
  <si>
    <t>EMPLOYEE:</t>
  </si>
  <si>
    <t xml:space="preserve">Jobs ID </t>
  </si>
  <si>
    <t>CWID #</t>
  </si>
  <si>
    <t>Last Name</t>
  </si>
  <si>
    <t>First Name</t>
  </si>
  <si>
    <t>Position #</t>
  </si>
  <si>
    <t>Suffix</t>
  </si>
  <si>
    <t>00</t>
  </si>
  <si>
    <t>Department:</t>
  </si>
  <si>
    <t>Contact:</t>
  </si>
  <si>
    <t>Extent.#:</t>
  </si>
  <si>
    <t>Does this Reallocation involve Sponsored Research Funds(Y/N)?</t>
  </si>
  <si>
    <t>Y</t>
  </si>
  <si>
    <t>Department  Approver:</t>
  </si>
  <si>
    <t>ORA Approver:</t>
  </si>
  <si>
    <t>Budget Dept Approver:</t>
  </si>
  <si>
    <t xml:space="preserve">*If this Reallocation is on a Grant, it must be approved by the Office of Research Administration. </t>
  </si>
  <si>
    <t>Reviewed By ORA Dir:</t>
  </si>
  <si>
    <t>Total Amount:</t>
  </si>
  <si>
    <t>Posting Date (Enter By):</t>
  </si>
  <si>
    <r>
      <t xml:space="preserve">P/R Year </t>
    </r>
    <r>
      <rPr>
        <b/>
        <i/>
        <sz val="10"/>
        <rFont val="Arial"/>
        <family val="2"/>
      </rPr>
      <t>(20YY):</t>
    </r>
  </si>
  <si>
    <r>
      <t xml:space="preserve">P/R Type </t>
    </r>
    <r>
      <rPr>
        <b/>
        <i/>
        <sz val="10"/>
        <rFont val="Arial"/>
        <family val="2"/>
      </rPr>
      <t>(MP or SM):</t>
    </r>
  </si>
  <si>
    <r>
      <t xml:space="preserve">P/R # </t>
    </r>
    <r>
      <rPr>
        <b/>
        <i/>
        <sz val="10"/>
        <rFont val="Arial"/>
        <family val="2"/>
      </rPr>
      <t>(# #):</t>
    </r>
  </si>
  <si>
    <t>P/R Date: (Optional)</t>
  </si>
  <si>
    <t>Hours</t>
  </si>
  <si>
    <t>Percent</t>
  </si>
  <si>
    <t>Amount</t>
  </si>
  <si>
    <t>Index</t>
  </si>
  <si>
    <t>Fund</t>
  </si>
  <si>
    <t>Orgn</t>
  </si>
  <si>
    <t>Account</t>
  </si>
  <si>
    <t>Program</t>
  </si>
  <si>
    <t>Justification</t>
  </si>
  <si>
    <t>OLD or Current Earnings Labor Distributions</t>
  </si>
  <si>
    <t>Chargeout submitted after payroll was posted</t>
  </si>
  <si>
    <t>NEW Earnings Labor Distributions</t>
  </si>
  <si>
    <t>Total amount per year to be split over 10 months</t>
  </si>
  <si>
    <t>To 5210C-charge out-</t>
  </si>
  <si>
    <t>From 5210-charge out-</t>
  </si>
  <si>
    <t>To 5130C-charge out-</t>
  </si>
  <si>
    <t>From 5130-charge out-</t>
  </si>
  <si>
    <r>
      <t xml:space="preserve">VPAA Approval </t>
    </r>
    <r>
      <rPr>
        <sz val="10"/>
        <color rgb="FFFF0000"/>
        <rFont val="Arial"/>
        <family val="2"/>
      </rPr>
      <t>(Required)</t>
    </r>
  </si>
  <si>
    <r>
      <t xml:space="preserve">Forwarded to Fund Manager: </t>
    </r>
    <r>
      <rPr>
        <sz val="10"/>
        <color rgb="FFFF0000"/>
        <rFont val="Arial"/>
        <family val="2"/>
      </rPr>
      <t>(Required)</t>
    </r>
  </si>
  <si>
    <r>
      <t xml:space="preserve">Forwarded to DH/DD: </t>
    </r>
    <r>
      <rPr>
        <sz val="10"/>
        <color rgb="FFFF0000"/>
        <rFont val="Arial"/>
        <family val="2"/>
      </rPr>
      <t>(Required)</t>
    </r>
  </si>
  <si>
    <r>
      <t xml:space="preserve">Forwarded to Employee: </t>
    </r>
    <r>
      <rPr>
        <sz val="10"/>
        <color rgb="FFFF0000"/>
        <rFont val="Arial"/>
        <family val="2"/>
      </rPr>
      <t>(Required)</t>
    </r>
  </si>
  <si>
    <t xml:space="preserve">        (Please type Name and Date) </t>
  </si>
  <si>
    <t>Colorado School of Mines Faculty Chargeout Form</t>
  </si>
  <si>
    <t>Academic Faculty e-form</t>
  </si>
  <si>
    <t>Monthly (10 months) is:</t>
  </si>
  <si>
    <t>Salary</t>
  </si>
  <si>
    <t>The majority of faculty will enter 10 here, but if faculty is paid in a 12 paycheck format please enter the number 12 and include note in comments box</t>
  </si>
  <si>
    <t>Important-Faculty cannot Chargeout last course taught for the entire year.</t>
  </si>
  <si>
    <t>Important-Chargeout savings is only generated from savings realized from the general fund.</t>
  </si>
  <si>
    <t>Yes</t>
  </si>
  <si>
    <t>No</t>
  </si>
  <si>
    <t>Name of person preparing this form:</t>
  </si>
  <si>
    <t>09.30.20</t>
  </si>
  <si>
    <t>% To be charged out</t>
  </si>
  <si>
    <t>Enter the Chargeout % into merged cells C18&amp;D18. Faculty can Chargeout up to 12.5% for Fall and 12.5% for Spring.</t>
  </si>
  <si>
    <t>Please include the course number that is being charged out in the Comment Box.</t>
  </si>
  <si>
    <t>Fill out all yellow fields on this line for (Columns A-E). If you are charging out to more than one index, use lines 31-33. Do not include the Index/s that we are charging out from, only the index/s that we are charging out funds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</si>
</sst>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\-#####"/>
    <numFmt numFmtId="166" formatCode="#\-#####\-####"/>
    <numFmt numFmtId="167" formatCode="&quot;$&quot;#,##0"/>
    <numFmt numFmtId="168" formatCode="&quot;$&quot;#,##0.00"/>
    <numFmt numFmtId="169" formatCode="000000"/>
    <numFmt numFmtId="170" formatCode="0.0000"/>
    <numFmt numFmtId="171" formatCode="mm/dd/yy;@"/>
    <numFmt numFmtId="172" formatCode="m/d/yy;@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i/>
      <sz val="9"/>
      <color indexed="10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2" borderId="0" xfId="0" applyFill="1" applyBorder="1" applyProtection="1"/>
    <xf numFmtId="0" fontId="0" fillId="2" borderId="1" xfId="0" applyFill="1" applyBorder="1" applyProtection="1"/>
    <xf numFmtId="0" fontId="0" fillId="2" borderId="3" xfId="0" applyFill="1" applyBorder="1" applyProtection="1"/>
    <xf numFmtId="0" fontId="4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14" fontId="4" fillId="2" borderId="0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0" xfId="0" applyFill="1" applyBorder="1" applyAlignment="1" applyProtection="1">
      <alignment horizontal="center"/>
    </xf>
    <xf numFmtId="0" fontId="4" fillId="0" borderId="0" xfId="0" applyFont="1" applyBorder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NumberFormat="1" applyFont="1" applyFill="1" applyBorder="1" applyProtection="1"/>
    <xf numFmtId="0" fontId="0" fillId="0" borderId="3" xfId="0" applyBorder="1" applyProtection="1"/>
    <xf numFmtId="0" fontId="4" fillId="2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44" fontId="4" fillId="2" borderId="1" xfId="2" applyFont="1" applyFill="1" applyBorder="1" applyAlignment="1" applyProtection="1">
      <alignment horizontal="center" wrapText="1"/>
    </xf>
    <xf numFmtId="0" fontId="0" fillId="3" borderId="0" xfId="0" applyFill="1" applyBorder="1" applyProtection="1"/>
    <xf numFmtId="0" fontId="0" fillId="3" borderId="3" xfId="0" applyFill="1" applyBorder="1" applyProtection="1"/>
    <xf numFmtId="0" fontId="0" fillId="2" borderId="0" xfId="0" applyFill="1" applyBorder="1" applyAlignment="1" applyProtection="1">
      <alignment wrapText="1"/>
    </xf>
    <xf numFmtId="0" fontId="0" fillId="3" borderId="2" xfId="0" applyFill="1" applyBorder="1" applyProtection="1"/>
    <xf numFmtId="166" fontId="0" fillId="2" borderId="1" xfId="0" applyNumberFormat="1" applyFill="1" applyBorder="1" applyAlignment="1" applyProtection="1">
      <alignment horizontal="center"/>
    </xf>
    <xf numFmtId="1" fontId="0" fillId="2" borderId="3" xfId="3" applyNumberFormat="1" applyFont="1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44" fontId="5" fillId="4" borderId="4" xfId="0" applyNumberFormat="1" applyFont="1" applyFill="1" applyBorder="1" applyProtection="1"/>
    <xf numFmtId="44" fontId="6" fillId="4" borderId="2" xfId="0" applyNumberFormat="1" applyFont="1" applyFill="1" applyBorder="1" applyProtection="1"/>
    <xf numFmtId="44" fontId="6" fillId="3" borderId="0" xfId="0" applyNumberFormat="1" applyFont="1" applyFill="1" applyBorder="1" applyProtection="1"/>
    <xf numFmtId="0" fontId="5" fillId="3" borderId="3" xfId="0" applyFont="1" applyFill="1" applyBorder="1" applyProtection="1"/>
    <xf numFmtId="0" fontId="5" fillId="3" borderId="6" xfId="0" applyFont="1" applyFill="1" applyBorder="1" applyProtection="1"/>
    <xf numFmtId="44" fontId="5" fillId="4" borderId="2" xfId="2" applyFont="1" applyFill="1" applyBorder="1" applyProtection="1"/>
    <xf numFmtId="0" fontId="5" fillId="3" borderId="7" xfId="0" applyFont="1" applyFill="1" applyBorder="1" applyProtection="1"/>
    <xf numFmtId="0" fontId="0" fillId="0" borderId="0" xfId="0" applyBorder="1" applyProtection="1"/>
    <xf numFmtId="0" fontId="0" fillId="2" borderId="6" xfId="0" applyFill="1" applyBorder="1" applyProtection="1"/>
    <xf numFmtId="164" fontId="9" fillId="5" borderId="4" xfId="0" applyNumberFormat="1" applyFont="1" applyFill="1" applyBorder="1" applyAlignment="1" applyProtection="1">
      <alignment horizontal="center"/>
      <protection locked="0"/>
    </xf>
    <xf numFmtId="165" fontId="9" fillId="5" borderId="4" xfId="0" applyNumberFormat="1" applyFont="1" applyFill="1" applyBorder="1" applyAlignment="1" applyProtection="1">
      <alignment horizontal="center"/>
      <protection locked="0"/>
    </xf>
    <xf numFmtId="44" fontId="9" fillId="5" borderId="2" xfId="2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/>
    <xf numFmtId="0" fontId="11" fillId="2" borderId="1" xfId="0" applyFont="1" applyFill="1" applyBorder="1" applyProtection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Fill="1"/>
    <xf numFmtId="167" fontId="14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/>
    <xf numFmtId="0" fontId="9" fillId="0" borderId="0" xfId="0" applyFont="1" applyAlignment="1">
      <alignment horizontal="center"/>
    </xf>
    <xf numFmtId="170" fontId="9" fillId="0" borderId="0" xfId="0" applyNumberFormat="1" applyFont="1"/>
    <xf numFmtId="0" fontId="9" fillId="0" borderId="0" xfId="0" applyFont="1"/>
    <xf numFmtId="10" fontId="0" fillId="0" borderId="0" xfId="0" applyNumberFormat="1"/>
    <xf numFmtId="165" fontId="0" fillId="0" borderId="0" xfId="0" applyNumberFormat="1"/>
    <xf numFmtId="168" fontId="0" fillId="0" borderId="0" xfId="0" applyNumberFormat="1"/>
    <xf numFmtId="8" fontId="0" fillId="0" borderId="0" xfId="0" applyNumberFormat="1"/>
    <xf numFmtId="0" fontId="0" fillId="7" borderId="0" xfId="0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168" fontId="0" fillId="7" borderId="0" xfId="0" applyNumberFormat="1" applyFill="1"/>
    <xf numFmtId="0" fontId="2" fillId="0" borderId="0" xfId="0" applyFont="1"/>
    <xf numFmtId="0" fontId="9" fillId="8" borderId="0" xfId="0" applyFont="1" applyFill="1" applyAlignment="1">
      <alignment horizontal="left"/>
    </xf>
    <xf numFmtId="0" fontId="9" fillId="8" borderId="0" xfId="0" applyFont="1" applyFill="1" applyAlignment="1"/>
    <xf numFmtId="39" fontId="9" fillId="8" borderId="0" xfId="1" applyNumberFormat="1" applyFont="1" applyFill="1"/>
    <xf numFmtId="39" fontId="9" fillId="0" borderId="0" xfId="1" applyNumberFormat="1" applyFont="1"/>
    <xf numFmtId="0" fontId="2" fillId="0" borderId="0" xfId="0" applyFont="1" applyAlignment="1">
      <alignment horizontal="left"/>
    </xf>
    <xf numFmtId="14" fontId="9" fillId="8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39" fontId="9" fillId="0" borderId="0" xfId="1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/>
    <xf numFmtId="39" fontId="2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 applyNumberFormat="1" applyAlignment="1"/>
    <xf numFmtId="39" fontId="9" fillId="0" borderId="0" xfId="1" applyNumberFormat="1" applyFont="1" applyFill="1"/>
    <xf numFmtId="39" fontId="0" fillId="0" borderId="0" xfId="0" applyNumberFormat="1" applyFill="1"/>
    <xf numFmtId="0" fontId="15" fillId="0" borderId="0" xfId="0" applyFont="1" applyFill="1" applyBorder="1" applyAlignment="1">
      <alignment horizontal="left" vertical="top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39" fontId="2" fillId="0" borderId="0" xfId="1" applyNumberFormat="1" applyFont="1"/>
    <xf numFmtId="39" fontId="2" fillId="0" borderId="0" xfId="1" applyNumberFormat="1" applyFont="1" applyAlignment="1">
      <alignment horizontal="right"/>
    </xf>
    <xf numFmtId="14" fontId="9" fillId="0" borderId="0" xfId="0" applyNumberFormat="1" applyFont="1"/>
    <xf numFmtId="0" fontId="9" fillId="0" borderId="0" xfId="0" applyNumberFormat="1" applyFont="1"/>
    <xf numFmtId="39" fontId="9" fillId="5" borderId="2" xfId="2" applyNumberFormat="1" applyFont="1" applyFill="1" applyBorder="1" applyAlignment="1" applyProtection="1">
      <alignment horizontal="right"/>
      <protection locked="0"/>
    </xf>
    <xf numFmtId="39" fontId="4" fillId="3" borderId="2" xfId="2" applyNumberFormat="1" applyFont="1" applyFill="1" applyBorder="1" applyAlignment="1" applyProtection="1">
      <alignment horizontal="right"/>
    </xf>
    <xf numFmtId="0" fontId="1" fillId="0" borderId="0" xfId="0" applyFont="1"/>
    <xf numFmtId="0" fontId="1" fillId="5" borderId="4" xfId="0" applyFont="1" applyFill="1" applyBorder="1" applyAlignment="1" applyProtection="1">
      <alignment horizontal="center" wrapText="1"/>
      <protection locked="0"/>
    </xf>
    <xf numFmtId="49" fontId="1" fillId="5" borderId="4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9" fontId="1" fillId="5" borderId="4" xfId="2" applyNumberFormat="1" applyFont="1" applyFill="1" applyBorder="1" applyAlignment="1" applyProtection="1">
      <alignment horizontal="center" wrapText="1"/>
      <protection locked="0"/>
    </xf>
    <xf numFmtId="14" fontId="9" fillId="5" borderId="2" xfId="2" applyNumberFormat="1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0" borderId="0" xfId="0" applyNumberFormat="1" applyFill="1" applyAlignment="1"/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/>
    <xf numFmtId="49" fontId="1" fillId="5" borderId="12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/>
    <xf numFmtId="168" fontId="17" fillId="0" borderId="0" xfId="0" applyNumberFormat="1" applyFont="1" applyFill="1"/>
    <xf numFmtId="168" fontId="17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center"/>
    </xf>
    <xf numFmtId="169" fontId="14" fillId="0" borderId="0" xfId="0" quotePrefix="1" applyNumberFormat="1" applyFont="1" applyFill="1" applyAlignment="1">
      <alignment horizontal="center"/>
    </xf>
    <xf numFmtId="44" fontId="14" fillId="0" borderId="0" xfId="2" applyFont="1" applyFill="1" applyAlignment="1">
      <alignment horizont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39" fontId="9" fillId="5" borderId="0" xfId="2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Protection="1">
      <protection locked="0"/>
    </xf>
    <xf numFmtId="0" fontId="5" fillId="0" borderId="18" xfId="0" applyFont="1" applyBorder="1" applyAlignment="1"/>
    <xf numFmtId="0" fontId="5" fillId="0" borderId="19" xfId="0" applyFont="1" applyBorder="1" applyAlignment="1"/>
    <xf numFmtId="0" fontId="18" fillId="0" borderId="19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8" xfId="0" applyFont="1" applyBorder="1" applyAlignment="1"/>
    <xf numFmtId="0" fontId="5" fillId="0" borderId="6" xfId="0" applyFont="1" applyBorder="1" applyAlignment="1">
      <alignment horizontal="right"/>
    </xf>
    <xf numFmtId="0" fontId="5" fillId="0" borderId="28" xfId="0" applyFont="1" applyBorder="1" applyAlignment="1"/>
    <xf numFmtId="0" fontId="14" fillId="0" borderId="0" xfId="0" applyFont="1" applyBorder="1" applyAlignment="1"/>
    <xf numFmtId="0" fontId="21" fillId="0" borderId="0" xfId="0" applyFont="1" applyBorder="1" applyAlignment="1">
      <alignment horizontal="right"/>
    </xf>
    <xf numFmtId="14" fontId="22" fillId="0" borderId="9" xfId="0" applyNumberFormat="1" applyFont="1" applyBorder="1" applyAlignment="1" applyProtection="1">
      <protection locked="0"/>
    </xf>
    <xf numFmtId="14" fontId="23" fillId="0" borderId="9" xfId="0" applyNumberFormat="1" applyFont="1" applyBorder="1" applyAlignment="1" applyProtection="1">
      <protection locked="0"/>
    </xf>
    <xf numFmtId="0" fontId="5" fillId="0" borderId="3" xfId="0" applyFont="1" applyBorder="1" applyAlignment="1"/>
    <xf numFmtId="0" fontId="21" fillId="0" borderId="0" xfId="0" applyFont="1" applyBorder="1" applyAlignment="1"/>
    <xf numFmtId="0" fontId="24" fillId="0" borderId="0" xfId="0" applyFont="1" applyBorder="1" applyAlignment="1">
      <alignment vertical="top"/>
    </xf>
    <xf numFmtId="0" fontId="5" fillId="0" borderId="29" xfId="0" applyFont="1" applyBorder="1" applyAlignment="1"/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" fontId="26" fillId="9" borderId="30" xfId="0" applyNumberFormat="1" applyFont="1" applyFill="1" applyBorder="1" applyAlignment="1" applyProtection="1">
      <alignment horizontal="center"/>
      <protection locked="0"/>
    </xf>
    <xf numFmtId="49" fontId="26" fillId="0" borderId="30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right"/>
    </xf>
    <xf numFmtId="0" fontId="14" fillId="0" borderId="19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26" fillId="0" borderId="24" xfId="0" applyFont="1" applyBorder="1" applyAlignment="1" applyProtection="1">
      <alignment horizontal="left"/>
      <protection locked="0"/>
    </xf>
    <xf numFmtId="0" fontId="26" fillId="0" borderId="3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9" fillId="0" borderId="3" xfId="0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right" wrapText="1"/>
    </xf>
    <xf numFmtId="171" fontId="26" fillId="0" borderId="19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71" fontId="26" fillId="0" borderId="24" xfId="0" applyNumberFormat="1" applyFont="1" applyBorder="1" applyAlignment="1" applyProtection="1">
      <alignment horizontal="left"/>
      <protection locked="0"/>
    </xf>
    <xf numFmtId="171" fontId="26" fillId="0" borderId="0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71" fontId="26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4" fillId="0" borderId="0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5" fillId="0" borderId="14" xfId="0" applyFont="1" applyBorder="1" applyAlignment="1"/>
    <xf numFmtId="0" fontId="24" fillId="0" borderId="3" xfId="0" applyFont="1" applyBorder="1" applyAlignment="1">
      <alignment vertical="top"/>
    </xf>
    <xf numFmtId="0" fontId="21" fillId="0" borderId="33" xfId="0" applyFont="1" applyBorder="1" applyAlignment="1" applyProtection="1">
      <alignment horizontal="right" vertical="top" wrapText="1"/>
    </xf>
    <xf numFmtId="0" fontId="21" fillId="0" borderId="25" xfId="0" applyFont="1" applyBorder="1" applyAlignment="1" applyProtection="1">
      <alignment horizontal="right" vertical="top" wrapText="1"/>
      <protection locked="0"/>
    </xf>
    <xf numFmtId="14" fontId="14" fillId="0" borderId="25" xfId="0" applyNumberFormat="1" applyFont="1" applyBorder="1" applyAlignment="1" applyProtection="1">
      <alignment horizontal="right" vertical="top" wrapText="1"/>
      <protection locked="0"/>
    </xf>
    <xf numFmtId="0" fontId="5" fillId="0" borderId="26" xfId="0" applyFont="1" applyBorder="1" applyAlignment="1" applyProtection="1"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/>
    <xf numFmtId="0" fontId="5" fillId="0" borderId="16" xfId="0" applyFont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40" fontId="29" fillId="0" borderId="4" xfId="0" applyNumberFormat="1" applyFont="1" applyBorder="1" applyAlignment="1" applyProtection="1">
      <alignment horizontal="center"/>
      <protection locked="0"/>
    </xf>
    <xf numFmtId="10" fontId="29" fillId="9" borderId="2" xfId="0" applyNumberFormat="1" applyFont="1" applyFill="1" applyBorder="1" applyAlignment="1" applyProtection="1">
      <alignment horizontal="center"/>
      <protection locked="0"/>
    </xf>
    <xf numFmtId="40" fontId="29" fillId="9" borderId="2" xfId="0" applyNumberFormat="1" applyFont="1" applyFill="1" applyBorder="1" applyAlignment="1" applyProtection="1">
      <protection locked="0"/>
    </xf>
    <xf numFmtId="0" fontId="29" fillId="9" borderId="2" xfId="0" applyNumberFormat="1" applyFont="1" applyFill="1" applyBorder="1" applyAlignment="1" applyProtection="1">
      <alignment horizontal="center"/>
      <protection locked="0"/>
    </xf>
    <xf numFmtId="1" fontId="29" fillId="9" borderId="2" xfId="0" applyNumberFormat="1" applyFon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/>
    <xf numFmtId="0" fontId="14" fillId="0" borderId="0" xfId="0" applyFont="1" applyBorder="1" applyAlignment="1" applyProtection="1">
      <protection locked="0"/>
    </xf>
    <xf numFmtId="40" fontId="14" fillId="0" borderId="0" xfId="0" applyNumberFormat="1" applyFont="1" applyBorder="1" applyAlignment="1" applyProtection="1">
      <protection locked="0"/>
    </xf>
    <xf numFmtId="0" fontId="14" fillId="0" borderId="23" xfId="0" applyFont="1" applyBorder="1" applyAlignment="1" applyProtection="1">
      <protection locked="0"/>
    </xf>
    <xf numFmtId="40" fontId="29" fillId="0" borderId="4" xfId="0" applyNumberFormat="1" applyFont="1" applyBorder="1" applyAlignment="1">
      <alignment horizontal="center"/>
    </xf>
    <xf numFmtId="40" fontId="29" fillId="0" borderId="10" xfId="0" applyNumberFormat="1" applyFont="1" applyBorder="1" applyAlignment="1">
      <alignment horizontal="center"/>
    </xf>
    <xf numFmtId="10" fontId="29" fillId="9" borderId="41" xfId="0" applyNumberFormat="1" applyFont="1" applyFill="1" applyBorder="1" applyAlignment="1" applyProtection="1">
      <alignment horizontal="center"/>
      <protection locked="0"/>
    </xf>
    <xf numFmtId="40" fontId="29" fillId="9" borderId="41" xfId="0" applyNumberFormat="1" applyFont="1" applyFill="1" applyBorder="1" applyAlignment="1" applyProtection="1">
      <protection locked="0"/>
    </xf>
    <xf numFmtId="0" fontId="29" fillId="9" borderId="41" xfId="0" applyNumberFormat="1" applyFont="1" applyFill="1" applyBorder="1" applyAlignment="1" applyProtection="1">
      <alignment horizontal="center"/>
      <protection locked="0"/>
    </xf>
    <xf numFmtId="1" fontId="29" fillId="9" borderId="41" xfId="0" applyNumberFormat="1" applyFont="1" applyFill="1" applyBorder="1" applyAlignment="1" applyProtection="1">
      <alignment horizontal="center"/>
      <protection locked="0"/>
    </xf>
    <xf numFmtId="1" fontId="29" fillId="0" borderId="41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/>
    <xf numFmtId="9" fontId="9" fillId="5" borderId="5" xfId="2" applyNumberFormat="1" applyFont="1" applyFill="1" applyBorder="1" applyAlignment="1" applyProtection="1">
      <alignment horizontal="left"/>
      <protection locked="0"/>
    </xf>
    <xf numFmtId="2" fontId="9" fillId="0" borderId="0" xfId="0" applyNumberFormat="1" applyFont="1"/>
    <xf numFmtId="2" fontId="0" fillId="7" borderId="0" xfId="0" applyNumberFormat="1" applyFill="1"/>
    <xf numFmtId="2" fontId="0" fillId="0" borderId="0" xfId="0" applyNumberFormat="1"/>
    <xf numFmtId="0" fontId="39" fillId="10" borderId="0" xfId="0" applyFont="1" applyFill="1" applyProtection="1"/>
    <xf numFmtId="0" fontId="0" fillId="10" borderId="0" xfId="0" applyFill="1" applyProtection="1"/>
    <xf numFmtId="0" fontId="2" fillId="10" borderId="0" xfId="0" applyFont="1" applyFill="1" applyProtection="1"/>
    <xf numFmtId="0" fontId="1" fillId="2" borderId="1" xfId="0" applyFont="1" applyFill="1" applyBorder="1" applyProtection="1"/>
    <xf numFmtId="0" fontId="40" fillId="2" borderId="1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</xf>
    <xf numFmtId="0" fontId="40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39" fillId="6" borderId="0" xfId="0" applyFont="1" applyFill="1" applyProtection="1"/>
    <xf numFmtId="0" fontId="2" fillId="6" borderId="0" xfId="0" applyFont="1" applyFill="1" applyProtection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44" fontId="2" fillId="2" borderId="1" xfId="2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49" fontId="4" fillId="2" borderId="1" xfId="2" applyNumberFormat="1" applyFont="1" applyFill="1" applyBorder="1" applyAlignment="1" applyProtection="1">
      <alignment horizontal="center" wrapText="1"/>
    </xf>
    <xf numFmtId="49" fontId="2" fillId="2" borderId="1" xfId="2" applyNumberFormat="1" applyFont="1" applyFill="1" applyBorder="1" applyAlignment="1" applyProtection="1">
      <alignment horizontal="left" wrapText="1"/>
    </xf>
    <xf numFmtId="14" fontId="9" fillId="6" borderId="0" xfId="0" applyNumberFormat="1" applyFont="1" applyFill="1" applyBorder="1" applyAlignment="1" applyProtection="1">
      <alignment horizontal="center"/>
    </xf>
    <xf numFmtId="14" fontId="1" fillId="5" borderId="2" xfId="0" applyNumberFormat="1" applyFont="1" applyFill="1" applyBorder="1" applyAlignment="1" applyProtection="1">
      <alignment horizontal="center"/>
      <protection locked="0"/>
    </xf>
    <xf numFmtId="44" fontId="1" fillId="5" borderId="4" xfId="2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1" fillId="5" borderId="12" xfId="0" applyFont="1" applyFill="1" applyBorder="1" applyAlignment="1" applyProtection="1">
      <alignment horizontal="center" wrapText="1"/>
      <protection locked="0"/>
    </xf>
    <xf numFmtId="49" fontId="1" fillId="5" borderId="18" xfId="2" applyNumberFormat="1" applyFont="1" applyFill="1" applyBorder="1" applyAlignment="1" applyProtection="1">
      <alignment horizontal="center" wrapText="1"/>
      <protection locked="0"/>
    </xf>
    <xf numFmtId="49" fontId="1" fillId="5" borderId="19" xfId="2" applyNumberFormat="1" applyFont="1" applyFill="1" applyBorder="1" applyAlignment="1" applyProtection="1">
      <alignment horizontal="center" wrapText="1"/>
      <protection locked="0"/>
    </xf>
    <xf numFmtId="49" fontId="1" fillId="5" borderId="20" xfId="2" applyNumberFormat="1" applyFont="1" applyFill="1" applyBorder="1" applyAlignment="1" applyProtection="1">
      <alignment horizontal="center" wrapText="1"/>
      <protection locked="0"/>
    </xf>
    <xf numFmtId="49" fontId="1" fillId="5" borderId="8" xfId="2" applyNumberFormat="1" applyFont="1" applyFill="1" applyBorder="1" applyAlignment="1" applyProtection="1">
      <alignment horizontal="center" wrapText="1"/>
      <protection locked="0"/>
    </xf>
    <xf numFmtId="49" fontId="1" fillId="5" borderId="6" xfId="2" applyNumberFormat="1" applyFont="1" applyFill="1" applyBorder="1" applyAlignment="1" applyProtection="1">
      <alignment horizontal="center" wrapText="1"/>
      <protection locked="0"/>
    </xf>
    <xf numFmtId="49" fontId="1" fillId="5" borderId="7" xfId="2" applyNumberFormat="1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10" fillId="2" borderId="18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40" fillId="2" borderId="1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</xf>
    <xf numFmtId="0" fontId="40" fillId="2" borderId="3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 wrapText="1"/>
      <protection locked="0"/>
    </xf>
    <xf numFmtId="0" fontId="9" fillId="5" borderId="12" xfId="0" applyFont="1" applyFill="1" applyBorder="1" applyAlignment="1" applyProtection="1">
      <alignment horizontal="center" wrapText="1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5" borderId="16" xfId="0" applyFont="1" applyFill="1" applyBorder="1" applyAlignment="1" applyProtection="1">
      <alignment horizontal="center"/>
      <protection locked="0"/>
    </xf>
    <xf numFmtId="0" fontId="9" fillId="5" borderId="1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2" fontId="1" fillId="5" borderId="17" xfId="3" applyNumberFormat="1" applyFont="1" applyFill="1" applyBorder="1" applyAlignment="1" applyProtection="1">
      <alignment horizontal="center"/>
      <protection locked="0"/>
    </xf>
    <xf numFmtId="2" fontId="9" fillId="5" borderId="12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" fontId="29" fillId="9" borderId="17" xfId="0" applyNumberFormat="1" applyFont="1" applyFill="1" applyBorder="1" applyAlignment="1" applyProtection="1">
      <alignment horizontal="center"/>
      <protection locked="0"/>
    </xf>
    <xf numFmtId="1" fontId="29" fillId="9" borderId="12" xfId="0" applyNumberFormat="1" applyFont="1" applyFill="1" applyBorder="1" applyAlignment="1" applyProtection="1">
      <alignment horizontal="center"/>
      <protection locked="0"/>
    </xf>
    <xf numFmtId="1" fontId="29" fillId="9" borderId="21" xfId="0" applyNumberFormat="1" applyFont="1" applyFill="1" applyBorder="1" applyAlignment="1" applyProtection="1">
      <alignment horizontal="center"/>
      <protection locked="0"/>
    </xf>
    <xf numFmtId="1" fontId="29" fillId="9" borderId="22" xfId="0" applyNumberFormat="1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2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4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0" fontId="38" fillId="0" borderId="42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40" fontId="20" fillId="9" borderId="13" xfId="0" applyNumberFormat="1" applyFont="1" applyFill="1" applyBorder="1" applyAlignment="1"/>
    <xf numFmtId="0" fontId="35" fillId="9" borderId="15" xfId="0" applyFont="1" applyFill="1" applyBorder="1" applyAlignment="1"/>
    <xf numFmtId="14" fontId="26" fillId="0" borderId="13" xfId="0" applyNumberFormat="1" applyFont="1" applyBorder="1" applyAlignment="1" applyProtection="1">
      <alignment horizontal="left"/>
      <protection locked="0"/>
    </xf>
    <xf numFmtId="14" fontId="36" fillId="0" borderId="15" xfId="0" applyNumberFormat="1" applyFont="1" applyBorder="1" applyAlignment="1" applyProtection="1">
      <alignment horizontal="left"/>
      <protection locked="0"/>
    </xf>
    <xf numFmtId="49" fontId="26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25" xfId="0" applyFont="1" applyFill="1" applyBorder="1" applyAlignment="1" applyProtection="1">
      <alignment horizontal="center" wrapText="1"/>
      <protection locked="0"/>
    </xf>
    <xf numFmtId="172" fontId="37" fillId="0" borderId="25" xfId="0" applyNumberFormat="1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24" xfId="0" applyFont="1" applyBorder="1" applyAlignment="1" applyProtection="1">
      <protection locked="0"/>
    </xf>
    <xf numFmtId="0" fontId="26" fillId="9" borderId="16" xfId="0" applyFont="1" applyFill="1" applyBorder="1" applyAlignment="1" applyProtection="1">
      <alignment horizontal="left"/>
      <protection locked="0"/>
    </xf>
    <xf numFmtId="14" fontId="30" fillId="9" borderId="9" xfId="0" applyNumberFormat="1" applyFont="1" applyFill="1" applyBorder="1" applyAlignment="1" applyProtection="1">
      <alignment horizontal="left"/>
      <protection locked="0"/>
    </xf>
    <xf numFmtId="14" fontId="31" fillId="9" borderId="9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 applyProtection="1">
      <alignment wrapText="1"/>
      <protection locked="0"/>
    </xf>
    <xf numFmtId="0" fontId="33" fillId="0" borderId="3" xfId="0" applyFont="1" applyBorder="1" applyAlignment="1" applyProtection="1">
      <alignment wrapText="1"/>
      <protection locked="0"/>
    </xf>
    <xf numFmtId="0" fontId="19" fillId="0" borderId="18" xfId="0" applyFont="1" applyBorder="1" applyAlignment="1">
      <alignment horizontal="right" wrapText="1"/>
    </xf>
    <xf numFmtId="0" fontId="19" fillId="0" borderId="19" xfId="0" applyFont="1" applyBorder="1" applyAlignment="1">
      <alignment horizontal="right" wrapText="1"/>
    </xf>
    <xf numFmtId="0" fontId="21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5" fillId="0" borderId="15" xfId="0" applyFont="1" applyBorder="1" applyAlignment="1"/>
    <xf numFmtId="0" fontId="26" fillId="9" borderId="13" xfId="0" applyFont="1" applyFill="1" applyBorder="1" applyAlignment="1" applyProtection="1">
      <alignment horizontal="center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49" fontId="26" fillId="9" borderId="13" xfId="0" quotePrefix="1" applyNumberFormat="1" applyFont="1" applyFill="1" applyBorder="1" applyAlignment="1" applyProtection="1">
      <alignment horizontal="center"/>
      <protection locked="0"/>
    </xf>
    <xf numFmtId="0" fontId="5" fillId="9" borderId="15" xfId="0" applyNumberFormat="1" applyFont="1" applyFill="1" applyBorder="1" applyAlignment="1" applyProtection="1">
      <alignment horizontal="center"/>
      <protection locked="0"/>
    </xf>
    <xf numFmtId="0" fontId="26" fillId="9" borderId="25" xfId="0" applyFont="1" applyFill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7" fillId="0" borderId="25" xfId="0" applyFont="1" applyBorder="1" applyAlignment="1" applyProtection="1">
      <alignment horizontal="left"/>
      <protection locked="0"/>
    </xf>
    <xf numFmtId="0" fontId="4" fillId="9" borderId="9" xfId="0" applyFont="1" applyFill="1" applyBorder="1" applyAlignment="1" applyProtection="1">
      <alignment horizontal="center"/>
      <protection locked="0"/>
    </xf>
    <xf numFmtId="0" fontId="4" fillId="9" borderId="24" xfId="0" applyFont="1" applyFill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14</xdr:row>
      <xdr:rowOff>106680</xdr:rowOff>
    </xdr:from>
    <xdr:to>
      <xdr:col>5</xdr:col>
      <xdr:colOff>723900</xdr:colOff>
      <xdr:row>17</xdr:row>
      <xdr:rowOff>182880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5D92B381-F097-494D-A59F-C5831324CD2F}"/>
            </a:ext>
          </a:extLst>
        </xdr:cNvPr>
        <xdr:cNvCxnSpPr/>
      </xdr:nvCxnSpPr>
      <xdr:spPr bwMode="auto">
        <a:xfrm rot="10800000" flipV="1">
          <a:off x="4724400" y="3413760"/>
          <a:ext cx="1470660" cy="723900"/>
        </a:xfrm>
        <a:prstGeom prst="bentConnector3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</xdr:colOff>
      <xdr:row>21</xdr:row>
      <xdr:rowOff>68580</xdr:rowOff>
    </xdr:from>
    <xdr:to>
      <xdr:col>6</xdr:col>
      <xdr:colOff>0</xdr:colOff>
      <xdr:row>21</xdr:row>
      <xdr:rowOff>68580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436D0633-A60B-4948-8354-1B65C56350FD}"/>
            </a:ext>
          </a:extLst>
        </xdr:cNvPr>
        <xdr:cNvCxnSpPr/>
      </xdr:nvCxnSpPr>
      <xdr:spPr bwMode="auto">
        <a:xfrm flipH="1">
          <a:off x="2461260" y="5143500"/>
          <a:ext cx="3756660" cy="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66675</xdr:rowOff>
    </xdr:from>
    <xdr:to>
      <xdr:col>1</xdr:col>
      <xdr:colOff>47625</xdr:colOff>
      <xdr:row>3</xdr:row>
      <xdr:rowOff>19050</xdr:rowOff>
    </xdr:to>
    <xdr:pic>
      <xdr:nvPicPr>
        <xdr:cNvPr id="2" name="Picture 27" descr="Mines_triangle_BW">
          <a:extLst>
            <a:ext uri="{FF2B5EF4-FFF2-40B4-BE49-F238E27FC236}">
              <a16:creationId xmlns:a16="http://schemas.microsoft.com/office/drawing/2014/main" id="{C4F2459A-66CB-4953-AF99-EA46A604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668655" cy="645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49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.109375" defaultRowHeight="13.2" x14ac:dyDescent="0.25"/>
  <cols>
    <col min="1" max="1" width="33" style="204" customWidth="1"/>
    <col min="2" max="2" width="4.88671875" style="204" customWidth="1"/>
    <col min="3" max="3" width="14.5546875" style="204" customWidth="1"/>
    <col min="4" max="4" width="18.5546875" style="204" customWidth="1"/>
    <col min="5" max="5" width="14.33203125" style="204" customWidth="1"/>
    <col min="6" max="6" width="10.88671875" style="204" customWidth="1"/>
    <col min="7" max="14" width="9.109375" style="204"/>
    <col min="15" max="15" width="10.88671875" style="204" customWidth="1"/>
    <col min="16" max="19" width="9.109375" style="204"/>
    <col min="20" max="20" width="10" style="204" customWidth="1"/>
    <col min="21" max="16384" width="9.109375" style="204"/>
  </cols>
  <sheetData>
    <row r="1" spans="1:23" ht="15.6" x14ac:dyDescent="0.3">
      <c r="A1" s="232" t="s">
        <v>123</v>
      </c>
      <c r="B1" s="233"/>
      <c r="C1" s="233"/>
      <c r="D1" s="233"/>
      <c r="E1" s="233"/>
      <c r="F1" s="234"/>
    </row>
    <row r="2" spans="1:23" ht="15.6" x14ac:dyDescent="0.3">
      <c r="A2" s="235" t="s">
        <v>124</v>
      </c>
      <c r="B2" s="236"/>
      <c r="C2" s="236"/>
      <c r="D2" s="236"/>
      <c r="E2" s="236"/>
      <c r="F2" s="237"/>
    </row>
    <row r="3" spans="1:23" ht="15.6" x14ac:dyDescent="0.3">
      <c r="A3" s="200"/>
      <c r="B3" s="201"/>
      <c r="C3" s="201"/>
      <c r="D3" s="201"/>
      <c r="E3" s="201"/>
      <c r="F3" s="202"/>
    </row>
    <row r="4" spans="1:23" x14ac:dyDescent="0.25">
      <c r="A4" s="38" t="s">
        <v>9</v>
      </c>
      <c r="B4" s="239" t="s">
        <v>0</v>
      </c>
      <c r="C4" s="239"/>
      <c r="D4" s="239"/>
      <c r="E4" s="37"/>
      <c r="F4" s="3"/>
    </row>
    <row r="5" spans="1:23" x14ac:dyDescent="0.25">
      <c r="A5" s="2" t="s">
        <v>22</v>
      </c>
      <c r="B5" s="1"/>
      <c r="C5" s="238" t="s">
        <v>1</v>
      </c>
      <c r="D5" s="238"/>
      <c r="E5" s="1" t="s">
        <v>23</v>
      </c>
      <c r="F5" s="3"/>
    </row>
    <row r="6" spans="1:23" ht="30.75" customHeight="1" x14ac:dyDescent="0.25">
      <c r="A6" s="91"/>
      <c r="B6" s="4"/>
      <c r="C6" s="242"/>
      <c r="D6" s="243"/>
      <c r="E6" s="102"/>
      <c r="F6" s="3"/>
      <c r="G6" s="205"/>
      <c r="H6" s="206"/>
      <c r="I6" s="206"/>
      <c r="J6" s="206"/>
      <c r="K6" s="206"/>
    </row>
    <row r="7" spans="1:23" x14ac:dyDescent="0.25">
      <c r="A7" s="207" t="s">
        <v>19</v>
      </c>
      <c r="B7" s="1"/>
      <c r="C7" s="5"/>
      <c r="D7" s="5"/>
      <c r="E7" s="1" t="s">
        <v>2</v>
      </c>
      <c r="F7" s="3"/>
    </row>
    <row r="8" spans="1:23" x14ac:dyDescent="0.25">
      <c r="A8" s="34"/>
      <c r="B8" s="14"/>
      <c r="C8" s="215"/>
      <c r="D8" s="6"/>
      <c r="E8" s="96"/>
      <c r="F8" s="3"/>
    </row>
    <row r="9" spans="1:23" x14ac:dyDescent="0.25">
      <c r="A9" s="2"/>
      <c r="B9" s="1"/>
      <c r="C9" s="1"/>
      <c r="D9" s="1"/>
      <c r="E9" s="1"/>
      <c r="F9" s="3"/>
    </row>
    <row r="10" spans="1:23" x14ac:dyDescent="0.25">
      <c r="A10" s="7" t="s">
        <v>20</v>
      </c>
      <c r="B10" s="109" t="s">
        <v>131</v>
      </c>
      <c r="C10" s="208" t="s">
        <v>132</v>
      </c>
      <c r="D10" s="1"/>
      <c r="E10" s="1"/>
      <c r="F10" s="3"/>
    </row>
    <row r="11" spans="1:23" x14ac:dyDescent="0.25">
      <c r="A11" s="7" t="s">
        <v>21</v>
      </c>
      <c r="B11" s="96" t="s">
        <v>130</v>
      </c>
      <c r="C11" s="244"/>
      <c r="D11" s="245"/>
      <c r="E11" s="246"/>
      <c r="F11" s="3"/>
    </row>
    <row r="12" spans="1:23" x14ac:dyDescent="0.25">
      <c r="A12" s="7"/>
      <c r="B12" s="109"/>
      <c r="C12" s="1"/>
      <c r="D12" s="1"/>
      <c r="E12" s="1"/>
      <c r="F12" s="3"/>
    </row>
    <row r="13" spans="1:23" x14ac:dyDescent="0.25">
      <c r="A13" s="7"/>
      <c r="B13" s="109"/>
      <c r="C13" s="1"/>
      <c r="D13" s="1"/>
      <c r="E13" s="1"/>
      <c r="F13" s="3"/>
    </row>
    <row r="14" spans="1:23" x14ac:dyDescent="0.25">
      <c r="A14" s="247" t="s">
        <v>3</v>
      </c>
      <c r="B14" s="239"/>
      <c r="C14" s="239"/>
      <c r="D14" s="239"/>
      <c r="E14" s="239"/>
      <c r="F14" s="3"/>
    </row>
    <row r="15" spans="1:23" x14ac:dyDescent="0.25">
      <c r="A15" s="207" t="s">
        <v>4</v>
      </c>
      <c r="B15" s="1"/>
      <c r="C15" s="203" t="s">
        <v>5</v>
      </c>
      <c r="D15" s="203" t="s">
        <v>18</v>
      </c>
      <c r="E15" s="1"/>
      <c r="F15" s="3"/>
      <c r="G15" s="196" t="s">
        <v>135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ht="24.75" customHeight="1" x14ac:dyDescent="0.25">
      <c r="A16" s="92"/>
      <c r="B16" s="9"/>
      <c r="C16" s="216"/>
      <c r="D16" s="216"/>
      <c r="E16" s="10"/>
      <c r="F16" s="3"/>
      <c r="G16" s="196" t="s">
        <v>128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5" x14ac:dyDescent="0.25">
      <c r="A17" s="207" t="s">
        <v>6</v>
      </c>
      <c r="B17" s="1"/>
      <c r="C17" s="253" t="s">
        <v>134</v>
      </c>
      <c r="D17" s="253"/>
      <c r="E17" s="1"/>
      <c r="F17" s="3"/>
    </row>
    <row r="18" spans="1:25" ht="24.75" customHeight="1" x14ac:dyDescent="0.25">
      <c r="A18" s="93"/>
      <c r="B18" s="9"/>
      <c r="C18" s="254"/>
      <c r="D18" s="255"/>
      <c r="E18" s="11"/>
      <c r="F18" s="3"/>
      <c r="G18" s="205"/>
    </row>
    <row r="19" spans="1:25" x14ac:dyDescent="0.25">
      <c r="A19" s="207" t="s">
        <v>126</v>
      </c>
      <c r="B19" s="1"/>
      <c r="C19" s="1" t="s">
        <v>7</v>
      </c>
      <c r="D19" s="1"/>
      <c r="E19" s="1"/>
      <c r="F19" s="12"/>
    </row>
    <row r="20" spans="1:25" ht="25.5" customHeight="1" x14ac:dyDescent="0.25">
      <c r="A20" s="217"/>
      <c r="B20" s="9"/>
      <c r="C20" s="218"/>
      <c r="D20" s="219"/>
      <c r="E20" s="220"/>
      <c r="F20" s="3"/>
    </row>
    <row r="21" spans="1:25" ht="25.5" customHeight="1" x14ac:dyDescent="0.25">
      <c r="A21" s="209" t="s">
        <v>70</v>
      </c>
      <c r="B21" s="4"/>
      <c r="C21" s="13"/>
      <c r="D21" s="13"/>
      <c r="E21" s="13"/>
      <c r="F21" s="3"/>
    </row>
    <row r="22" spans="1:25" x14ac:dyDescent="0.25">
      <c r="A22" s="94"/>
      <c r="B22" s="14"/>
      <c r="C22" s="13"/>
      <c r="D22" s="13"/>
      <c r="E22" s="13"/>
      <c r="F22" s="3"/>
      <c r="G22" s="196" t="s">
        <v>127</v>
      </c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7"/>
      <c r="S22" s="197"/>
    </row>
    <row r="23" spans="1:25" x14ac:dyDescent="0.25">
      <c r="A23" s="213"/>
      <c r="B23" s="4"/>
      <c r="C23" s="13"/>
      <c r="D23" s="13"/>
      <c r="E23" s="13"/>
      <c r="F23" s="3"/>
    </row>
    <row r="24" spans="1:25" ht="13.8" thickBot="1" x14ac:dyDescent="0.3">
      <c r="A24" s="214" t="s">
        <v>17</v>
      </c>
      <c r="B24" s="4"/>
      <c r="C24" s="13"/>
      <c r="D24" s="13"/>
      <c r="E24" s="13"/>
      <c r="F24" s="3"/>
    </row>
    <row r="25" spans="1:25" ht="27" customHeight="1" x14ac:dyDescent="0.25">
      <c r="A25" s="221"/>
      <c r="B25" s="222"/>
      <c r="C25" s="222"/>
      <c r="D25" s="222"/>
      <c r="E25" s="222"/>
      <c r="F25" s="223"/>
      <c r="G25" s="196" t="s">
        <v>136</v>
      </c>
      <c r="H25" s="196"/>
      <c r="I25" s="196"/>
      <c r="J25" s="196"/>
      <c r="K25" s="196"/>
      <c r="L25" s="196"/>
      <c r="M25" s="196"/>
      <c r="N25" s="196"/>
      <c r="O25" s="196"/>
    </row>
    <row r="26" spans="1:25" ht="12.75" customHeight="1" thickBot="1" x14ac:dyDescent="0.3">
      <c r="A26" s="224"/>
      <c r="B26" s="225"/>
      <c r="C26" s="225"/>
      <c r="D26" s="225"/>
      <c r="E26" s="225"/>
      <c r="F26" s="226"/>
    </row>
    <row r="27" spans="1:25" ht="12" customHeight="1" x14ac:dyDescent="0.25">
      <c r="A27" s="15"/>
      <c r="B27" s="4"/>
      <c r="C27" s="13"/>
      <c r="D27" s="13"/>
      <c r="E27" s="13"/>
      <c r="F27" s="3"/>
    </row>
    <row r="28" spans="1:25" x14ac:dyDescent="0.25">
      <c r="A28" s="248" t="s">
        <v>16</v>
      </c>
      <c r="B28" s="249"/>
      <c r="C28" s="249"/>
      <c r="D28" s="249"/>
      <c r="E28" s="249"/>
      <c r="F28" s="3"/>
    </row>
    <row r="29" spans="1:25" ht="24" customHeight="1" x14ac:dyDescent="0.25">
      <c r="A29" s="210" t="s">
        <v>24</v>
      </c>
      <c r="B29" s="18"/>
      <c r="C29" s="203" t="s">
        <v>5</v>
      </c>
      <c r="D29" s="203" t="s">
        <v>18</v>
      </c>
      <c r="E29" s="211" t="s">
        <v>8</v>
      </c>
      <c r="F29" s="212"/>
    </row>
    <row r="30" spans="1:25" ht="12.75" customHeight="1" x14ac:dyDescent="0.25">
      <c r="A30" s="97"/>
      <c r="B30" s="19"/>
      <c r="C30" s="95"/>
      <c r="D30" s="95"/>
      <c r="E30" s="36"/>
      <c r="F30" s="192"/>
      <c r="G30" s="196" t="s">
        <v>137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5" ht="12.75" customHeight="1" x14ac:dyDescent="0.25">
      <c r="A31" s="35"/>
      <c r="B31" s="19"/>
      <c r="C31" s="95"/>
      <c r="D31" s="95"/>
      <c r="E31" s="36"/>
      <c r="F31" s="192"/>
      <c r="G31" s="205"/>
    </row>
    <row r="32" spans="1:25" ht="12.75" customHeight="1" x14ac:dyDescent="0.25">
      <c r="A32" s="35"/>
      <c r="B32" s="19"/>
      <c r="C32" s="109"/>
      <c r="D32" s="109"/>
      <c r="E32" s="88"/>
      <c r="F32" s="192"/>
      <c r="G32" s="196" t="s">
        <v>129</v>
      </c>
      <c r="H32" s="197"/>
      <c r="I32" s="197"/>
      <c r="J32" s="197"/>
      <c r="K32" s="197"/>
      <c r="L32" s="197"/>
      <c r="M32" s="197"/>
      <c r="N32" s="197"/>
    </row>
    <row r="33" spans="1:6" ht="12.75" customHeight="1" x14ac:dyDescent="0.25">
      <c r="A33" s="35"/>
      <c r="B33" s="19"/>
      <c r="C33" s="109"/>
      <c r="D33" s="109"/>
      <c r="E33" s="111"/>
      <c r="F33" s="192"/>
    </row>
    <row r="34" spans="1:6" ht="16.8" customHeight="1" thickBot="1" x14ac:dyDescent="0.3">
      <c r="A34" s="20"/>
      <c r="B34" s="1"/>
      <c r="C34" s="8"/>
      <c r="D34" s="8"/>
      <c r="E34" s="89">
        <f>SUM(E30:E33)</f>
        <v>0</v>
      </c>
      <c r="F34" s="21"/>
    </row>
    <row r="35" spans="1:6" ht="12.75" customHeight="1" thickBot="1" x14ac:dyDescent="0.3">
      <c r="A35" s="250" t="s">
        <v>15</v>
      </c>
      <c r="B35" s="251"/>
      <c r="C35" s="251"/>
      <c r="D35" s="251"/>
      <c r="E35" s="251"/>
      <c r="F35" s="252"/>
    </row>
    <row r="36" spans="1:6" x14ac:dyDescent="0.25">
      <c r="A36" s="22" t="s">
        <v>125</v>
      </c>
      <c r="B36" s="23"/>
      <c r="C36" s="101" t="s">
        <v>113</v>
      </c>
      <c r="D36" s="24"/>
      <c r="E36" s="23"/>
      <c r="F36" s="17"/>
    </row>
    <row r="37" spans="1:6" x14ac:dyDescent="0.25">
      <c r="A37" s="25">
        <f>A20/10</f>
        <v>0</v>
      </c>
      <c r="B37" s="23"/>
      <c r="C37" s="26">
        <f>A39*10</f>
        <v>0</v>
      </c>
      <c r="D37" s="27"/>
      <c r="E37" s="23"/>
      <c r="F37" s="17"/>
    </row>
    <row r="38" spans="1:6" x14ac:dyDescent="0.25">
      <c r="A38" s="22" t="s">
        <v>68</v>
      </c>
      <c r="B38" s="23"/>
      <c r="C38" s="16" t="s">
        <v>14</v>
      </c>
      <c r="D38" s="16"/>
      <c r="E38" s="23"/>
      <c r="F38" s="28"/>
    </row>
    <row r="39" spans="1:6" ht="13.8" thickBot="1" x14ac:dyDescent="0.3">
      <c r="A39" s="25">
        <f>(A20/10*C18/100)*2</f>
        <v>0</v>
      </c>
      <c r="B39" s="29"/>
      <c r="C39" s="30" t="e">
        <f>C37/A22</f>
        <v>#DIV/0!</v>
      </c>
      <c r="D39" s="29"/>
      <c r="E39" s="29"/>
      <c r="F39" s="31"/>
    </row>
    <row r="40" spans="1:6" ht="18" customHeight="1" x14ac:dyDescent="0.25">
      <c r="A40" s="2"/>
      <c r="B40" s="1"/>
      <c r="C40" s="110" t="s">
        <v>119</v>
      </c>
      <c r="D40" s="1"/>
      <c r="E40" s="240"/>
      <c r="F40" s="241"/>
    </row>
    <row r="41" spans="1:6" ht="19.5" customHeight="1" x14ac:dyDescent="0.25">
      <c r="A41" s="199" t="s">
        <v>118</v>
      </c>
      <c r="B41" s="1"/>
      <c r="C41" s="1" t="s">
        <v>10</v>
      </c>
      <c r="D41" s="1"/>
      <c r="E41" s="1" t="s">
        <v>11</v>
      </c>
      <c r="F41" s="3"/>
    </row>
    <row r="42" spans="1:6" ht="15.75" customHeight="1" x14ac:dyDescent="0.25">
      <c r="A42" s="112"/>
      <c r="B42" s="1"/>
      <c r="C42" s="110" t="s">
        <v>120</v>
      </c>
      <c r="D42" s="1"/>
      <c r="E42" s="227"/>
      <c r="F42" s="228"/>
    </row>
    <row r="43" spans="1:6" ht="15" customHeight="1" x14ac:dyDescent="0.25">
      <c r="A43" s="199" t="s">
        <v>122</v>
      </c>
      <c r="B43" s="1"/>
      <c r="C43" s="1"/>
      <c r="D43" s="1"/>
      <c r="E43" s="1" t="s">
        <v>11</v>
      </c>
      <c r="F43" s="3"/>
    </row>
    <row r="44" spans="1:6" x14ac:dyDescent="0.25">
      <c r="A44" s="199"/>
      <c r="B44" s="1"/>
      <c r="C44" s="110" t="s">
        <v>121</v>
      </c>
      <c r="D44" s="1"/>
      <c r="E44" s="227"/>
      <c r="F44" s="228"/>
    </row>
    <row r="45" spans="1:6" x14ac:dyDescent="0.25">
      <c r="A45" s="2"/>
      <c r="B45" s="1"/>
      <c r="C45" s="32"/>
      <c r="D45" s="1"/>
      <c r="E45" s="1" t="s">
        <v>11</v>
      </c>
      <c r="F45" s="12"/>
    </row>
    <row r="46" spans="1:6" x14ac:dyDescent="0.25">
      <c r="A46" s="2"/>
      <c r="B46" s="1"/>
      <c r="C46" s="1"/>
      <c r="D46" s="1"/>
      <c r="E46" s="32"/>
      <c r="F46" s="3"/>
    </row>
    <row r="47" spans="1:6" ht="13.8" thickBot="1" x14ac:dyDescent="0.3">
      <c r="A47" s="2" t="s">
        <v>12</v>
      </c>
      <c r="B47" s="1"/>
      <c r="C47" s="1"/>
      <c r="D47" s="1" t="s">
        <v>13</v>
      </c>
      <c r="E47" s="1"/>
      <c r="F47" s="3"/>
    </row>
    <row r="48" spans="1:6" ht="36.6" customHeight="1" thickBot="1" x14ac:dyDescent="0.3">
      <c r="A48" s="229" t="s">
        <v>10</v>
      </c>
      <c r="B48" s="230"/>
      <c r="C48" s="33"/>
      <c r="D48" s="229" t="s">
        <v>10</v>
      </c>
      <c r="E48" s="231"/>
      <c r="F48" s="230"/>
    </row>
    <row r="49" spans="1:6" x14ac:dyDescent="0.25">
      <c r="A49" s="1"/>
      <c r="B49" s="1"/>
      <c r="C49" s="1"/>
      <c r="D49" s="1"/>
      <c r="E49" s="110" t="s">
        <v>133</v>
      </c>
      <c r="F49" s="1"/>
    </row>
  </sheetData>
  <sheetProtection algorithmName="SHA-512" hashValue="INin6CPsGd9LimTnR0h6lfdPIWuXHZFLq9mzgmEWytXSAWjm0sasi/EFCFeHasO7ryyk3483/RBwANNIqXtpVg==" saltValue="qhzUa1Jl2SCTuMT6onyDhQ==" spinCount="100000" sheet="1" objects="1" scenarios="1" formatCells="0"/>
  <mergeCells count="18">
    <mergeCell ref="A1:F1"/>
    <mergeCell ref="A2:F2"/>
    <mergeCell ref="C5:D5"/>
    <mergeCell ref="B4:D4"/>
    <mergeCell ref="E40:F40"/>
    <mergeCell ref="C6:D6"/>
    <mergeCell ref="C11:E11"/>
    <mergeCell ref="A14:E14"/>
    <mergeCell ref="A28:E28"/>
    <mergeCell ref="A35:F35"/>
    <mergeCell ref="C17:D17"/>
    <mergeCell ref="C18:D18"/>
    <mergeCell ref="C20:E20"/>
    <mergeCell ref="A25:F26"/>
    <mergeCell ref="E42:F42"/>
    <mergeCell ref="E44:F44"/>
    <mergeCell ref="A48:B48"/>
    <mergeCell ref="D48:F48"/>
  </mergeCells>
  <phoneticPr fontId="0" type="noConversion"/>
  <printOptions horizontalCentered="1" verticalCentered="1"/>
  <pageMargins left="0.5" right="0.5" top="0.5" bottom="0.5" header="0.5" footer="0.5"/>
  <pageSetup paperSize="5" orientation="portrait" r:id="rId1"/>
  <headerFooter>
    <oddFooter>&amp;RRevised: 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EE7D1B-E498-401D-86B4-4330EE51C742}">
          <x14:formula1>
            <xm:f>'Data Valiadation'!$A$1:$A$2</xm:f>
          </x14:formula1>
          <xm:sqref>B10:B11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0"/>
  <sheetViews>
    <sheetView workbookViewId="0">
      <selection activeCell="I9" sqref="I9:J9"/>
    </sheetView>
  </sheetViews>
  <sheetFormatPr defaultColWidth="8.6640625" defaultRowHeight="13.2" x14ac:dyDescent="0.25"/>
  <cols>
    <col min="1" max="1" width="9.44140625" style="50" customWidth="1"/>
    <col min="2" max="2" width="11" style="50" bestFit="1" customWidth="1"/>
    <col min="3" max="3" width="15.44140625" style="50" bestFit="1" customWidth="1"/>
    <col min="4" max="6" width="8.6640625" style="71"/>
    <col min="7" max="7" width="9.5546875" style="72" bestFit="1" customWidth="1"/>
    <col min="8" max="8" width="11.5546875" style="63" customWidth="1"/>
    <col min="9" max="9" width="10.88671875" style="63" bestFit="1" customWidth="1"/>
    <col min="10" max="10" width="49.6640625" style="50" bestFit="1" customWidth="1"/>
    <col min="11" max="15" width="8.6640625" style="50"/>
    <col min="16" max="16" width="10.5546875" style="50" bestFit="1" customWidth="1"/>
    <col min="17" max="17" width="16.6640625" style="50" bestFit="1" customWidth="1"/>
    <col min="18" max="18" width="12.44140625" style="50" bestFit="1" customWidth="1"/>
    <col min="19" max="16384" width="8.6640625" style="50"/>
  </cols>
  <sheetData>
    <row r="1" spans="1:10" x14ac:dyDescent="0.25">
      <c r="A1" s="59"/>
      <c r="D1" s="60" t="s">
        <v>44</v>
      </c>
      <c r="E1" s="60" t="s">
        <v>45</v>
      </c>
      <c r="F1" s="60"/>
      <c r="G1" s="61"/>
      <c r="H1" s="62"/>
    </row>
    <row r="2" spans="1:10" x14ac:dyDescent="0.25">
      <c r="A2" s="256" t="s">
        <v>46</v>
      </c>
      <c r="B2" s="256"/>
      <c r="C2" s="64"/>
      <c r="D2" s="65" t="s">
        <v>47</v>
      </c>
      <c r="E2" s="65" t="s">
        <v>48</v>
      </c>
      <c r="F2" s="60"/>
      <c r="G2" s="61"/>
      <c r="H2" s="62"/>
    </row>
    <row r="3" spans="1:10" x14ac:dyDescent="0.25">
      <c r="A3" s="256" t="s">
        <v>49</v>
      </c>
      <c r="B3" s="256"/>
      <c r="C3" s="64"/>
      <c r="D3" s="60" t="s">
        <v>50</v>
      </c>
      <c r="E3" s="60" t="s">
        <v>51</v>
      </c>
      <c r="F3" s="60"/>
      <c r="G3" s="61"/>
      <c r="H3" s="62"/>
    </row>
    <row r="4" spans="1:10" s="70" customFormat="1" x14ac:dyDescent="0.25">
      <c r="A4" s="66"/>
      <c r="B4" s="66"/>
      <c r="C4" s="66"/>
      <c r="D4" s="67"/>
      <c r="E4" s="67"/>
      <c r="F4" s="67"/>
      <c r="G4" s="68"/>
      <c r="H4" s="69"/>
      <c r="I4" s="69"/>
    </row>
    <row r="5" spans="1:10" x14ac:dyDescent="0.25">
      <c r="H5" s="73" t="s">
        <v>52</v>
      </c>
      <c r="I5" s="73" t="s">
        <v>53</v>
      </c>
    </row>
    <row r="6" spans="1:10" s="59" customFormat="1" x14ac:dyDescent="0.25">
      <c r="A6" s="59" t="s">
        <v>54</v>
      </c>
      <c r="B6" s="59" t="s">
        <v>55</v>
      </c>
      <c r="C6" s="59" t="s">
        <v>56</v>
      </c>
      <c r="D6" s="64" t="s">
        <v>57</v>
      </c>
      <c r="E6" s="64" t="s">
        <v>58</v>
      </c>
      <c r="F6" s="64" t="s">
        <v>59</v>
      </c>
      <c r="G6" s="74" t="s">
        <v>60</v>
      </c>
      <c r="H6" s="73" t="s">
        <v>61</v>
      </c>
      <c r="I6" s="73" t="s">
        <v>61</v>
      </c>
      <c r="J6" s="59" t="s">
        <v>62</v>
      </c>
    </row>
    <row r="7" spans="1:10" x14ac:dyDescent="0.25">
      <c r="A7" s="50">
        <v>1</v>
      </c>
      <c r="B7" s="50" t="s">
        <v>50</v>
      </c>
      <c r="C7" s="98">
        <v>210241</v>
      </c>
      <c r="D7" s="71">
        <v>1001</v>
      </c>
      <c r="F7" s="71">
        <v>5210</v>
      </c>
      <c r="G7" s="75">
        <v>1100</v>
      </c>
      <c r="H7" s="76"/>
      <c r="I7" s="77">
        <f>-'Chargeout Form'!E34</f>
        <v>0</v>
      </c>
      <c r="J7" s="90" t="s">
        <v>114</v>
      </c>
    </row>
    <row r="8" spans="1:10" x14ac:dyDescent="0.25">
      <c r="A8" s="50">
        <v>2</v>
      </c>
      <c r="B8" s="50" t="s">
        <v>50</v>
      </c>
      <c r="C8" s="70">
        <f>C7</f>
        <v>210241</v>
      </c>
      <c r="D8" s="71">
        <v>1001</v>
      </c>
      <c r="F8" s="78" t="s">
        <v>63</v>
      </c>
      <c r="G8" s="75">
        <v>1100</v>
      </c>
      <c r="H8" s="77">
        <f>'Chargeout Form'!E34</f>
        <v>0</v>
      </c>
      <c r="I8" s="76"/>
      <c r="J8" s="90" t="s">
        <v>115</v>
      </c>
    </row>
    <row r="9" spans="1:10" x14ac:dyDescent="0.25">
      <c r="A9" s="50">
        <v>3</v>
      </c>
      <c r="B9" s="50" t="s">
        <v>50</v>
      </c>
      <c r="C9" s="70">
        <f>C8</f>
        <v>210241</v>
      </c>
      <c r="D9" s="71">
        <v>1001</v>
      </c>
      <c r="F9" s="78">
        <v>5130</v>
      </c>
      <c r="G9" s="75">
        <v>1100</v>
      </c>
      <c r="H9" s="77"/>
      <c r="I9" s="77">
        <f>I7*0.414</f>
        <v>0</v>
      </c>
      <c r="J9" s="90" t="s">
        <v>116</v>
      </c>
    </row>
    <row r="10" spans="1:10" x14ac:dyDescent="0.25">
      <c r="A10" s="70">
        <v>4</v>
      </c>
      <c r="B10" s="70" t="s">
        <v>50</v>
      </c>
      <c r="C10" s="98">
        <v>210570</v>
      </c>
      <c r="D10" s="67">
        <v>1001</v>
      </c>
      <c r="E10" s="67"/>
      <c r="F10" s="78">
        <v>5130</v>
      </c>
      <c r="G10" s="99">
        <v>1100</v>
      </c>
      <c r="H10" s="77">
        <f>H8*0.414</f>
        <v>0</v>
      </c>
      <c r="I10" s="76"/>
      <c r="J10" s="90" t="s">
        <v>117</v>
      </c>
    </row>
    <row r="11" spans="1:10" x14ac:dyDescent="0.25">
      <c r="C11" s="90" t="s">
        <v>67</v>
      </c>
      <c r="F11" s="78"/>
      <c r="G11" s="75"/>
      <c r="H11" s="77"/>
      <c r="I11" s="77"/>
    </row>
    <row r="12" spans="1:10" x14ac:dyDescent="0.25">
      <c r="C12" s="87"/>
      <c r="E12" s="80"/>
      <c r="F12" s="78"/>
      <c r="G12" s="75"/>
      <c r="H12" s="77"/>
      <c r="I12" s="77"/>
    </row>
    <row r="13" spans="1:10" x14ac:dyDescent="0.25">
      <c r="F13" s="78"/>
      <c r="G13" s="75"/>
      <c r="H13" s="77"/>
      <c r="I13" s="77"/>
    </row>
    <row r="14" spans="1:10" x14ac:dyDescent="0.25">
      <c r="C14" s="79"/>
      <c r="E14" s="80"/>
      <c r="F14" s="78"/>
      <c r="G14" s="75"/>
      <c r="H14" s="77"/>
      <c r="I14" s="77"/>
    </row>
    <row r="15" spans="1:10" x14ac:dyDescent="0.25">
      <c r="F15" s="78"/>
      <c r="G15" s="75"/>
      <c r="H15" s="77"/>
      <c r="I15" s="77"/>
    </row>
    <row r="16" spans="1:10" x14ac:dyDescent="0.25">
      <c r="D16" s="81"/>
      <c r="E16" s="81"/>
      <c r="F16" s="82"/>
      <c r="G16" s="83"/>
      <c r="H16" s="77"/>
      <c r="I16" s="77"/>
    </row>
    <row r="17" spans="1:9" x14ac:dyDescent="0.25">
      <c r="H17" s="84">
        <f>SUM(H7:H16)</f>
        <v>0</v>
      </c>
      <c r="I17" s="84">
        <f>SUM(I7:I16)</f>
        <v>0</v>
      </c>
    </row>
    <row r="19" spans="1:9" x14ac:dyDescent="0.25">
      <c r="H19" s="85" t="s">
        <v>64</v>
      </c>
      <c r="I19" s="84">
        <f>H17*2</f>
        <v>0</v>
      </c>
    </row>
    <row r="20" spans="1:9" x14ac:dyDescent="0.25">
      <c r="A20" s="86"/>
    </row>
  </sheetData>
  <mergeCells count="2">
    <mergeCell ref="A2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6"/>
  <sheetViews>
    <sheetView zoomScaleNormal="100" workbookViewId="0">
      <selection activeCell="I9" sqref="I9:J9"/>
    </sheetView>
  </sheetViews>
  <sheetFormatPr defaultRowHeight="13.2" x14ac:dyDescent="0.25"/>
  <cols>
    <col min="1" max="1" width="10.5546875" customWidth="1"/>
    <col min="2" max="2" width="31.33203125" customWidth="1"/>
    <col min="3" max="4" width="18.33203125" bestFit="1" customWidth="1"/>
    <col min="5" max="12" width="15.5546875" customWidth="1"/>
    <col min="13" max="13" width="11.5546875" customWidth="1"/>
    <col min="14" max="14" width="11.5546875" bestFit="1" customWidth="1"/>
  </cols>
  <sheetData>
    <row r="1" spans="1:13" x14ac:dyDescent="0.25">
      <c r="A1" s="39" t="s">
        <v>25</v>
      </c>
      <c r="B1" s="40">
        <f>'Chargeout Form'!A6</f>
        <v>0</v>
      </c>
      <c r="C1" s="41"/>
      <c r="D1" s="41"/>
      <c r="E1" s="39" t="s">
        <v>26</v>
      </c>
      <c r="F1" s="106">
        <f>'Chargeout Form'!A20</f>
        <v>0</v>
      </c>
      <c r="G1" s="39" t="s">
        <v>27</v>
      </c>
      <c r="H1" s="43" t="e">
        <f>F1/'Chargeout Form'!A22</f>
        <v>#DIV/0!</v>
      </c>
      <c r="I1" s="39" t="s">
        <v>65</v>
      </c>
      <c r="J1" s="107">
        <f>'Chargeout Form'!A16</f>
        <v>0</v>
      </c>
      <c r="K1" s="39" t="s">
        <v>66</v>
      </c>
      <c r="L1" s="108">
        <f>'Chargeout Form'!E34</f>
        <v>0</v>
      </c>
    </row>
    <row r="2" spans="1:13" x14ac:dyDescent="0.25">
      <c r="B2" s="39"/>
      <c r="C2" s="44"/>
      <c r="D2" s="44"/>
      <c r="E2" s="39"/>
      <c r="F2" s="39" t="s">
        <v>28</v>
      </c>
      <c r="G2" s="39"/>
      <c r="H2" s="39"/>
      <c r="I2" s="39"/>
      <c r="J2" s="39"/>
      <c r="K2" s="39"/>
      <c r="L2" s="39"/>
    </row>
    <row r="3" spans="1:13" x14ac:dyDescent="0.25">
      <c r="A3" s="45" t="s">
        <v>29</v>
      </c>
      <c r="B3" s="39" t="s">
        <v>30</v>
      </c>
      <c r="C3" s="39" t="s">
        <v>69</v>
      </c>
      <c r="D3" s="39" t="s">
        <v>31</v>
      </c>
      <c r="E3" s="39" t="s">
        <v>32</v>
      </c>
      <c r="F3" s="39" t="s">
        <v>33</v>
      </c>
      <c r="G3" s="39" t="s">
        <v>34</v>
      </c>
      <c r="H3" s="39" t="s">
        <v>35</v>
      </c>
      <c r="I3" s="39" t="s">
        <v>36</v>
      </c>
      <c r="J3" s="39" t="s">
        <v>37</v>
      </c>
      <c r="K3" s="39" t="s">
        <v>38</v>
      </c>
      <c r="L3" s="39" t="s">
        <v>39</v>
      </c>
      <c r="M3" s="39" t="s">
        <v>40</v>
      </c>
    </row>
    <row r="4" spans="1:13" s="56" customFormat="1" x14ac:dyDescent="0.25">
      <c r="A4" s="55"/>
      <c r="B4" s="57"/>
      <c r="C4" s="194" t="e">
        <f>1-C5-C6-C7-C8-C9</f>
        <v>#DIV/0!</v>
      </c>
      <c r="D4" s="194" t="e">
        <f>1-D5-D6-D7-D8-D9</f>
        <v>#DIV/0!</v>
      </c>
      <c r="E4" s="194" t="e">
        <f t="shared" ref="E4:L4" si="0">1-E5-E6-E7-E8-E9</f>
        <v>#DIV/0!</v>
      </c>
      <c r="F4" s="194" t="e">
        <f t="shared" si="0"/>
        <v>#DIV/0!</v>
      </c>
      <c r="G4" s="194" t="e">
        <f t="shared" si="0"/>
        <v>#DIV/0!</v>
      </c>
      <c r="H4" s="194">
        <f>1-H5-H6-H7-H8-H9</f>
        <v>1</v>
      </c>
      <c r="I4" s="194">
        <f t="shared" si="0"/>
        <v>1</v>
      </c>
      <c r="J4" s="194">
        <f t="shared" si="0"/>
        <v>1</v>
      </c>
      <c r="K4" s="194">
        <f t="shared" si="0"/>
        <v>1</v>
      </c>
      <c r="L4" s="194">
        <f t="shared" si="0"/>
        <v>1</v>
      </c>
    </row>
    <row r="5" spans="1:13" s="50" customFormat="1" x14ac:dyDescent="0.25">
      <c r="A5" s="48"/>
      <c r="B5" s="100">
        <f>'Chargeout Form'!A30</f>
        <v>0</v>
      </c>
      <c r="C5" s="193" t="e">
        <f xml:space="preserve"> $L$1/($H$1*5)</f>
        <v>#DIV/0!</v>
      </c>
      <c r="D5" s="193" t="e">
        <f xml:space="preserve"> $L$1/($H$1*5)</f>
        <v>#DIV/0!</v>
      </c>
      <c r="E5" s="193" t="e">
        <f xml:space="preserve"> $L$1/($H$1*5)</f>
        <v>#DIV/0!</v>
      </c>
      <c r="F5" s="193" t="e">
        <f xml:space="preserve"> $L$1/($H$1*5)</f>
        <v>#DIV/0!</v>
      </c>
      <c r="G5" s="193" t="e">
        <f xml:space="preserve"> $L$1/($H$1*5)</f>
        <v>#DIV/0!</v>
      </c>
      <c r="H5" s="193"/>
      <c r="I5" s="193"/>
      <c r="J5" s="49"/>
      <c r="K5" s="193"/>
      <c r="L5" s="193"/>
    </row>
    <row r="6" spans="1:13" x14ac:dyDescent="0.25">
      <c r="A6" s="46"/>
      <c r="B6" s="46">
        <f>'Chargeout Form'!A31</f>
        <v>0</v>
      </c>
      <c r="C6" s="47"/>
      <c r="D6" s="47"/>
      <c r="E6" s="47"/>
      <c r="F6" s="47"/>
      <c r="G6" s="47"/>
      <c r="H6" s="195"/>
      <c r="I6" s="195"/>
      <c r="J6" s="195"/>
      <c r="K6" s="195"/>
      <c r="L6" s="195"/>
    </row>
    <row r="7" spans="1:13" x14ac:dyDescent="0.25">
      <c r="A7" s="46"/>
      <c r="B7" s="46">
        <f>'Chargeout Form'!A32</f>
        <v>0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x14ac:dyDescent="0.25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x14ac:dyDescent="0.25"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x14ac:dyDescent="0.25">
      <c r="B10" s="46" t="s">
        <v>41</v>
      </c>
      <c r="C10" s="51" t="e">
        <f t="shared" ref="C10" si="1">SUM(C4:C9)</f>
        <v>#DIV/0!</v>
      </c>
      <c r="D10" s="51" t="e">
        <f t="shared" ref="D10:L10" si="2">SUM(D4:D9)</f>
        <v>#DIV/0!</v>
      </c>
      <c r="E10" s="51" t="e">
        <f t="shared" si="2"/>
        <v>#DIV/0!</v>
      </c>
      <c r="F10" s="51" t="e">
        <f t="shared" si="2"/>
        <v>#DIV/0!</v>
      </c>
      <c r="G10" s="51" t="e">
        <f t="shared" si="2"/>
        <v>#DIV/0!</v>
      </c>
      <c r="H10" s="51">
        <f t="shared" si="2"/>
        <v>1</v>
      </c>
      <c r="I10" s="51">
        <f t="shared" si="2"/>
        <v>1</v>
      </c>
      <c r="J10" s="51">
        <f t="shared" si="2"/>
        <v>1</v>
      </c>
      <c r="K10" s="51">
        <f t="shared" si="2"/>
        <v>1</v>
      </c>
      <c r="L10" s="51">
        <f t="shared" si="2"/>
        <v>1</v>
      </c>
    </row>
    <row r="12" spans="1:13" x14ac:dyDescent="0.25">
      <c r="B12" t="s">
        <v>42</v>
      </c>
    </row>
    <row r="13" spans="1:13" x14ac:dyDescent="0.25">
      <c r="B13" t="s">
        <v>43</v>
      </c>
    </row>
    <row r="15" spans="1:13" x14ac:dyDescent="0.25">
      <c r="B15" s="39" t="s">
        <v>25</v>
      </c>
      <c r="C15" s="39"/>
      <c r="D15" s="39">
        <f>B1</f>
        <v>0</v>
      </c>
      <c r="E15" s="39" t="str">
        <f>E1</f>
        <v>AY Base</v>
      </c>
      <c r="F15" s="42">
        <f>F1</f>
        <v>0</v>
      </c>
      <c r="G15" s="39" t="s">
        <v>27</v>
      </c>
      <c r="H15" s="43">
        <f>F15/10</f>
        <v>0</v>
      </c>
      <c r="I15" s="39"/>
      <c r="J15" s="39"/>
      <c r="K15" s="39"/>
      <c r="L15" s="39"/>
    </row>
    <row r="16" spans="1:13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4" x14ac:dyDescent="0.25">
      <c r="B17" s="39" t="s">
        <v>30</v>
      </c>
      <c r="C17" s="39" t="s">
        <v>69</v>
      </c>
      <c r="D17" s="39" t="s">
        <v>31</v>
      </c>
      <c r="E17" s="39" t="s">
        <v>32</v>
      </c>
      <c r="F17" s="39" t="s">
        <v>33</v>
      </c>
      <c r="G17" s="39" t="s">
        <v>34</v>
      </c>
      <c r="H17" s="39" t="s">
        <v>35</v>
      </c>
      <c r="I17" s="39" t="s">
        <v>36</v>
      </c>
      <c r="J17" s="39" t="s">
        <v>37</v>
      </c>
      <c r="K17" s="39" t="s">
        <v>38</v>
      </c>
      <c r="L17" s="39" t="s">
        <v>39</v>
      </c>
      <c r="M17" s="39" t="s">
        <v>40</v>
      </c>
    </row>
    <row r="18" spans="1:14" s="56" customFormat="1" x14ac:dyDescent="0.25">
      <c r="B18" s="57">
        <f t="shared" ref="B18:B23" si="3">B4</f>
        <v>0</v>
      </c>
      <c r="C18" s="58" t="e">
        <f>C4*$H$15</f>
        <v>#DIV/0!</v>
      </c>
      <c r="D18" s="58" t="e">
        <f t="shared" ref="D18:L18" si="4">D4*$H$15</f>
        <v>#DIV/0!</v>
      </c>
      <c r="E18" s="58" t="e">
        <f t="shared" si="4"/>
        <v>#DIV/0!</v>
      </c>
      <c r="F18" s="58" t="e">
        <f t="shared" si="4"/>
        <v>#DIV/0!</v>
      </c>
      <c r="G18" s="58" t="e">
        <f t="shared" si="4"/>
        <v>#DIV/0!</v>
      </c>
      <c r="H18" s="58">
        <f t="shared" si="4"/>
        <v>0</v>
      </c>
      <c r="I18" s="58">
        <f t="shared" si="4"/>
        <v>0</v>
      </c>
      <c r="J18" s="58">
        <f t="shared" si="4"/>
        <v>0</v>
      </c>
      <c r="K18" s="58">
        <f t="shared" si="4"/>
        <v>0</v>
      </c>
      <c r="L18" s="58">
        <f t="shared" si="4"/>
        <v>0</v>
      </c>
      <c r="M18" s="58" t="e">
        <f>SUM(C18:L18)</f>
        <v>#DIV/0!</v>
      </c>
    </row>
    <row r="19" spans="1:14" x14ac:dyDescent="0.25">
      <c r="A19" s="46">
        <f>A5</f>
        <v>0</v>
      </c>
      <c r="B19">
        <f t="shared" si="3"/>
        <v>0</v>
      </c>
      <c r="C19" s="53" t="e">
        <f t="shared" ref="C19" si="5">C5*$H$15</f>
        <v>#DIV/0!</v>
      </c>
      <c r="D19" s="53" t="e">
        <f t="shared" ref="D19:L19" si="6">D5*$H$15</f>
        <v>#DIV/0!</v>
      </c>
      <c r="E19" s="53" t="e">
        <f t="shared" si="6"/>
        <v>#DIV/0!</v>
      </c>
      <c r="F19" s="53" t="e">
        <f t="shared" si="6"/>
        <v>#DIV/0!</v>
      </c>
      <c r="G19" s="53" t="e">
        <f t="shared" si="6"/>
        <v>#DIV/0!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0</v>
      </c>
      <c r="L19" s="53">
        <f t="shared" si="6"/>
        <v>0</v>
      </c>
      <c r="M19" s="53" t="e">
        <f t="shared" ref="M19:M24" si="7">SUM(C19:L19)</f>
        <v>#DIV/0!</v>
      </c>
    </row>
    <row r="20" spans="1:14" x14ac:dyDescent="0.25">
      <c r="A20" s="46">
        <f>A6</f>
        <v>0</v>
      </c>
      <c r="B20" s="52">
        <f t="shared" si="3"/>
        <v>0</v>
      </c>
      <c r="C20" s="53">
        <f t="shared" ref="C20" si="8">C6*$H$15</f>
        <v>0</v>
      </c>
      <c r="D20" s="53">
        <f t="shared" ref="D20:L20" si="9">D6*$H$15</f>
        <v>0</v>
      </c>
      <c r="E20" s="53">
        <f t="shared" si="9"/>
        <v>0</v>
      </c>
      <c r="F20" s="53">
        <f t="shared" si="9"/>
        <v>0</v>
      </c>
      <c r="G20" s="53">
        <f t="shared" si="9"/>
        <v>0</v>
      </c>
      <c r="H20" s="53">
        <f t="shared" si="9"/>
        <v>0</v>
      </c>
      <c r="I20" s="53">
        <f t="shared" si="9"/>
        <v>0</v>
      </c>
      <c r="J20" s="53">
        <f t="shared" si="9"/>
        <v>0</v>
      </c>
      <c r="K20" s="53">
        <f t="shared" si="9"/>
        <v>0</v>
      </c>
      <c r="L20" s="53">
        <f t="shared" si="9"/>
        <v>0</v>
      </c>
      <c r="M20" s="53">
        <f t="shared" si="7"/>
        <v>0</v>
      </c>
    </row>
    <row r="21" spans="1:14" x14ac:dyDescent="0.25">
      <c r="A21" s="46">
        <f>A7</f>
        <v>0</v>
      </c>
      <c r="B21" s="52">
        <f t="shared" si="3"/>
        <v>0</v>
      </c>
      <c r="C21" s="53">
        <f t="shared" ref="C21" si="10">C7*$H$15</f>
        <v>0</v>
      </c>
      <c r="D21" s="53">
        <f t="shared" ref="D21:L21" si="11">D7*$H$15</f>
        <v>0</v>
      </c>
      <c r="E21" s="53">
        <f t="shared" si="11"/>
        <v>0</v>
      </c>
      <c r="F21" s="53">
        <f t="shared" si="11"/>
        <v>0</v>
      </c>
      <c r="G21" s="53">
        <f t="shared" si="11"/>
        <v>0</v>
      </c>
      <c r="H21" s="53">
        <f t="shared" si="11"/>
        <v>0</v>
      </c>
      <c r="I21" s="53">
        <f t="shared" si="11"/>
        <v>0</v>
      </c>
      <c r="J21" s="53">
        <f t="shared" si="11"/>
        <v>0</v>
      </c>
      <c r="K21" s="53">
        <f t="shared" si="11"/>
        <v>0</v>
      </c>
      <c r="L21" s="53">
        <f t="shared" si="11"/>
        <v>0</v>
      </c>
      <c r="M21" s="53">
        <f t="shared" si="7"/>
        <v>0</v>
      </c>
    </row>
    <row r="22" spans="1:14" x14ac:dyDescent="0.25">
      <c r="A22" s="46">
        <f>A8</f>
        <v>0</v>
      </c>
      <c r="B22" s="52">
        <f t="shared" si="3"/>
        <v>0</v>
      </c>
      <c r="C22" s="53">
        <f t="shared" ref="C22" si="12">C8*$H$15</f>
        <v>0</v>
      </c>
      <c r="D22" s="53">
        <f t="shared" ref="D22:L22" si="13">D8*$H$15</f>
        <v>0</v>
      </c>
      <c r="E22" s="53">
        <f t="shared" si="13"/>
        <v>0</v>
      </c>
      <c r="F22" s="53">
        <f t="shared" si="13"/>
        <v>0</v>
      </c>
      <c r="G22" s="53">
        <f t="shared" si="13"/>
        <v>0</v>
      </c>
      <c r="H22" s="53">
        <f t="shared" si="13"/>
        <v>0</v>
      </c>
      <c r="I22" s="53">
        <f t="shared" si="13"/>
        <v>0</v>
      </c>
      <c r="J22" s="53">
        <f t="shared" si="13"/>
        <v>0</v>
      </c>
      <c r="K22" s="53">
        <f t="shared" si="13"/>
        <v>0</v>
      </c>
      <c r="L22" s="53">
        <f t="shared" si="13"/>
        <v>0</v>
      </c>
      <c r="M22" s="53">
        <f t="shared" si="7"/>
        <v>0</v>
      </c>
    </row>
    <row r="23" spans="1:14" x14ac:dyDescent="0.25">
      <c r="A23" s="46"/>
      <c r="B23" s="52">
        <f t="shared" si="3"/>
        <v>0</v>
      </c>
      <c r="C23" s="53">
        <f t="shared" ref="C23" si="14">C9*$H$15</f>
        <v>0</v>
      </c>
      <c r="D23" s="53">
        <f t="shared" ref="D23:L23" si="15">D9*$H$15</f>
        <v>0</v>
      </c>
      <c r="E23" s="53">
        <f t="shared" si="15"/>
        <v>0</v>
      </c>
      <c r="F23" s="53">
        <f t="shared" si="15"/>
        <v>0</v>
      </c>
      <c r="G23" s="53">
        <f t="shared" si="15"/>
        <v>0</v>
      </c>
      <c r="H23" s="53">
        <f t="shared" si="15"/>
        <v>0</v>
      </c>
      <c r="I23" s="53">
        <f t="shared" si="15"/>
        <v>0</v>
      </c>
      <c r="J23" s="53">
        <f t="shared" si="15"/>
        <v>0</v>
      </c>
      <c r="K23" s="53">
        <f t="shared" si="15"/>
        <v>0</v>
      </c>
      <c r="L23" s="53">
        <f t="shared" si="15"/>
        <v>0</v>
      </c>
      <c r="M23" s="53">
        <f t="shared" si="7"/>
        <v>0</v>
      </c>
    </row>
    <row r="24" spans="1:14" x14ac:dyDescent="0.25">
      <c r="B24" s="46" t="s">
        <v>41</v>
      </c>
      <c r="C24" s="53" t="e">
        <f>SUM(C18:C23)</f>
        <v>#DIV/0!</v>
      </c>
      <c r="D24" s="53" t="e">
        <f>SUM(D18:D23)</f>
        <v>#DIV/0!</v>
      </c>
      <c r="E24" s="53" t="e">
        <f t="shared" ref="E24:L24" si="16">SUM(E18:E23)</f>
        <v>#DIV/0!</v>
      </c>
      <c r="F24" s="53" t="e">
        <f t="shared" si="16"/>
        <v>#DIV/0!</v>
      </c>
      <c r="G24" s="53" t="e">
        <f t="shared" si="16"/>
        <v>#DIV/0!</v>
      </c>
      <c r="H24" s="53">
        <f t="shared" si="16"/>
        <v>0</v>
      </c>
      <c r="I24" s="53">
        <f t="shared" si="16"/>
        <v>0</v>
      </c>
      <c r="J24" s="53">
        <f t="shared" si="16"/>
        <v>0</v>
      </c>
      <c r="K24" s="53">
        <f t="shared" si="16"/>
        <v>0</v>
      </c>
      <c r="L24" s="53">
        <f t="shared" si="16"/>
        <v>0</v>
      </c>
      <c r="M24" s="53" t="e">
        <f t="shared" si="7"/>
        <v>#DIV/0!</v>
      </c>
      <c r="N24" s="54"/>
    </row>
    <row r="25" spans="1:14" x14ac:dyDescent="0.25">
      <c r="B25" s="105" t="s">
        <v>71</v>
      </c>
      <c r="C25" s="104" t="e">
        <f>C24</f>
        <v>#DIV/0!</v>
      </c>
      <c r="D25" s="104" t="e">
        <f t="shared" ref="D25:L25" si="17">C25+D24</f>
        <v>#DIV/0!</v>
      </c>
      <c r="E25" s="104" t="e">
        <f t="shared" si="17"/>
        <v>#DIV/0!</v>
      </c>
      <c r="F25" s="104" t="e">
        <f t="shared" si="17"/>
        <v>#DIV/0!</v>
      </c>
      <c r="G25" s="104" t="e">
        <f t="shared" si="17"/>
        <v>#DIV/0!</v>
      </c>
      <c r="H25" s="104" t="e">
        <f t="shared" si="17"/>
        <v>#DIV/0!</v>
      </c>
      <c r="I25" s="104" t="e">
        <f t="shared" si="17"/>
        <v>#DIV/0!</v>
      </c>
      <c r="J25" s="104" t="e">
        <f t="shared" si="17"/>
        <v>#DIV/0!</v>
      </c>
      <c r="K25" s="104" t="e">
        <f t="shared" si="17"/>
        <v>#DIV/0!</v>
      </c>
      <c r="L25" s="104" t="e">
        <f t="shared" si="17"/>
        <v>#DIV/0!</v>
      </c>
      <c r="M25" s="103" t="e">
        <f>M24-L25</f>
        <v>#DIV/0!</v>
      </c>
      <c r="N25" s="54"/>
    </row>
    <row r="26" spans="1:14" x14ac:dyDescent="0.25">
      <c r="B26" s="46"/>
      <c r="C26" s="53"/>
      <c r="D26" s="53"/>
      <c r="E26" s="53"/>
      <c r="F26" s="53"/>
      <c r="G26" s="53"/>
      <c r="H26" s="53"/>
      <c r="I26" s="53"/>
      <c r="J26" s="53"/>
      <c r="K26" s="53"/>
      <c r="L26" s="53"/>
    </row>
  </sheetData>
  <phoneticPr fontId="0" type="noConversion"/>
  <printOptions gridLines="1"/>
  <pageMargins left="0.75" right="0.75" top="1" bottom="1" header="0.5" footer="0.5"/>
  <pageSetup scale="62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ACFD-9E03-4D5D-8D06-EFF77AA65C76}">
  <sheetPr codeName="Sheet4">
    <pageSetUpPr fitToPage="1"/>
  </sheetPr>
  <dimension ref="A1:Z435"/>
  <sheetViews>
    <sheetView showZeros="0" workbookViewId="0">
      <pane ySplit="3" topLeftCell="A4" activePane="bottomLeft" state="frozen"/>
      <selection activeCell="I9" sqref="I9"/>
      <selection pane="bottomLeft" activeCell="I9" sqref="I9:J9"/>
    </sheetView>
  </sheetViews>
  <sheetFormatPr defaultColWidth="9.109375" defaultRowHeight="13.2" x14ac:dyDescent="0.25"/>
  <cols>
    <col min="1" max="1" width="12.6640625" style="191" customWidth="1"/>
    <col min="2" max="2" width="11.6640625" style="120" customWidth="1"/>
    <col min="3" max="3" width="12.6640625" style="120" customWidth="1"/>
    <col min="4" max="4" width="10.33203125" style="120" customWidth="1"/>
    <col min="5" max="5" width="9" style="120" customWidth="1"/>
    <col min="6" max="6" width="7.5546875" style="120" customWidth="1"/>
    <col min="7" max="7" width="2.6640625" style="120" customWidth="1"/>
    <col min="8" max="8" width="8.88671875" style="120" customWidth="1"/>
    <col min="9" max="9" width="10.109375" style="120" customWidth="1"/>
    <col min="10" max="11" width="8.6640625" style="120" customWidth="1"/>
    <col min="12" max="12" width="9.5546875" style="120" customWidth="1"/>
    <col min="13" max="16384" width="9.109375" style="120"/>
  </cols>
  <sheetData>
    <row r="1" spans="1:26" s="118" customFormat="1" ht="20.100000000000001" customHeight="1" thickTop="1" x14ac:dyDescent="0.35">
      <c r="A1" s="113"/>
      <c r="B1" s="114"/>
      <c r="C1" s="115" t="s">
        <v>72</v>
      </c>
      <c r="D1" s="115"/>
      <c r="E1" s="116"/>
      <c r="F1" s="116"/>
      <c r="G1" s="116"/>
      <c r="H1" s="116"/>
      <c r="I1" s="116"/>
      <c r="J1" s="288" t="s">
        <v>73</v>
      </c>
      <c r="K1" s="289"/>
      <c r="L1" s="117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8" customHeight="1" thickBot="1" x14ac:dyDescent="0.35">
      <c r="A2" s="119"/>
      <c r="C2" s="121" t="s">
        <v>74</v>
      </c>
      <c r="D2" s="121"/>
      <c r="E2" s="122"/>
      <c r="F2" s="122"/>
      <c r="G2" s="122"/>
      <c r="H2" s="122"/>
      <c r="I2" s="122"/>
      <c r="J2" s="123"/>
      <c r="K2" s="124" t="s">
        <v>75</v>
      </c>
      <c r="L2" s="125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7.100000000000001" customHeight="1" thickBot="1" x14ac:dyDescent="0.35">
      <c r="A3" s="119"/>
      <c r="C3" s="126"/>
      <c r="D3" s="126"/>
      <c r="E3" s="127" t="s">
        <v>76</v>
      </c>
      <c r="F3" s="128"/>
      <c r="G3" s="129"/>
      <c r="H3" s="129"/>
      <c r="L3" s="130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" customHeight="1" thickBot="1" x14ac:dyDescent="0.35">
      <c r="A4" s="119"/>
      <c r="B4" s="131" t="s">
        <v>77</v>
      </c>
      <c r="I4" s="132"/>
      <c r="J4" s="290" t="s">
        <v>78</v>
      </c>
      <c r="K4" s="291"/>
      <c r="L4" s="292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 thickBot="1" x14ac:dyDescent="0.3">
      <c r="A5" s="133"/>
      <c r="B5" s="134" t="s">
        <v>79</v>
      </c>
      <c r="C5" s="293" t="s">
        <v>80</v>
      </c>
      <c r="D5" s="294"/>
      <c r="E5" s="294"/>
      <c r="F5" s="293" t="s">
        <v>81</v>
      </c>
      <c r="G5" s="294"/>
      <c r="H5" s="294"/>
      <c r="I5" s="295"/>
      <c r="J5" s="293" t="s">
        <v>82</v>
      </c>
      <c r="K5" s="296"/>
      <c r="L5" s="135" t="s">
        <v>83</v>
      </c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8.899999999999999" customHeight="1" thickBot="1" x14ac:dyDescent="0.35">
      <c r="A6" s="136"/>
      <c r="B6" s="137"/>
      <c r="C6" s="297"/>
      <c r="D6" s="298"/>
      <c r="E6" s="298"/>
      <c r="F6" s="297"/>
      <c r="G6" s="298"/>
      <c r="H6" s="298"/>
      <c r="I6" s="299"/>
      <c r="J6" s="300"/>
      <c r="K6" s="301"/>
      <c r="L6" s="138" t="s">
        <v>84</v>
      </c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21.9" customHeight="1" thickBot="1" x14ac:dyDescent="0.35">
      <c r="A7" s="139" t="s">
        <v>85</v>
      </c>
      <c r="B7" s="302"/>
      <c r="C7" s="302"/>
      <c r="D7" s="302"/>
      <c r="E7" s="302"/>
      <c r="F7" s="140" t="s">
        <v>86</v>
      </c>
      <c r="G7" s="303"/>
      <c r="H7" s="304"/>
      <c r="I7" s="304"/>
      <c r="J7" s="304"/>
      <c r="K7" s="141" t="s">
        <v>87</v>
      </c>
      <c r="L7" s="142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4.1" customHeight="1" thickBot="1" x14ac:dyDescent="0.35">
      <c r="A8" s="139"/>
      <c r="B8" s="143"/>
      <c r="C8" s="144"/>
      <c r="D8" s="144"/>
      <c r="E8" s="144"/>
      <c r="F8" s="145" t="s">
        <v>88</v>
      </c>
      <c r="G8" s="146" t="s">
        <v>89</v>
      </c>
      <c r="H8" s="147"/>
      <c r="I8" s="147"/>
      <c r="J8" s="147"/>
      <c r="K8" s="141"/>
      <c r="L8" s="14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26.1" customHeight="1" x14ac:dyDescent="0.3">
      <c r="A9" s="149" t="s">
        <v>90</v>
      </c>
      <c r="B9" s="305"/>
      <c r="C9" s="306"/>
      <c r="D9" s="141" t="s">
        <v>75</v>
      </c>
      <c r="E9" s="283"/>
      <c r="F9" s="284"/>
      <c r="G9" s="150"/>
      <c r="H9" s="151" t="s">
        <v>91</v>
      </c>
      <c r="I9" s="307"/>
      <c r="J9" s="307"/>
      <c r="K9" s="141" t="s">
        <v>75</v>
      </c>
      <c r="L9" s="152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27" customHeight="1" x14ac:dyDescent="0.3">
      <c r="A10" s="149" t="s">
        <v>92</v>
      </c>
      <c r="B10" s="282"/>
      <c r="C10" s="282"/>
      <c r="D10" s="141" t="s">
        <v>75</v>
      </c>
      <c r="E10" s="283"/>
      <c r="F10" s="284"/>
      <c r="G10" s="153"/>
      <c r="H10" s="285" t="s">
        <v>93</v>
      </c>
      <c r="I10" s="286"/>
      <c r="J10" s="286"/>
      <c r="K10" s="286"/>
      <c r="L10" s="287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1.1" customHeight="1" thickBot="1" x14ac:dyDescent="0.35">
      <c r="A11" s="149"/>
      <c r="B11" s="154"/>
      <c r="C11" s="154"/>
      <c r="D11" s="154"/>
      <c r="E11" s="155"/>
      <c r="F11" s="156"/>
      <c r="G11" s="156"/>
      <c r="H11" s="157"/>
      <c r="I11" s="158"/>
      <c r="K11" s="159" t="s">
        <v>94</v>
      </c>
      <c r="L11" s="142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21.9" customHeight="1" thickBot="1" x14ac:dyDescent="0.35">
      <c r="A12" s="113"/>
      <c r="B12" s="160" t="s">
        <v>95</v>
      </c>
      <c r="C12" s="270"/>
      <c r="D12" s="271"/>
      <c r="E12" s="161"/>
      <c r="F12" s="114"/>
      <c r="G12" s="114"/>
      <c r="H12" s="160" t="s">
        <v>96</v>
      </c>
      <c r="I12" s="272"/>
      <c r="J12" s="273"/>
      <c r="K12" s="159" t="s">
        <v>75</v>
      </c>
      <c r="L12" s="16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27.9" customHeight="1" thickBot="1" x14ac:dyDescent="0.35">
      <c r="A13" s="163" t="s">
        <v>97</v>
      </c>
      <c r="B13" s="137"/>
      <c r="C13" s="164" t="s">
        <v>98</v>
      </c>
      <c r="D13" s="137"/>
      <c r="E13" s="164" t="s">
        <v>99</v>
      </c>
      <c r="F13" s="274"/>
      <c r="G13" s="275"/>
      <c r="H13" s="275"/>
      <c r="I13" s="165" t="s">
        <v>100</v>
      </c>
      <c r="J13" s="276"/>
      <c r="K13" s="276"/>
      <c r="L13" s="166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2.9" customHeight="1" x14ac:dyDescent="0.25">
      <c r="A14" s="167" t="s">
        <v>101</v>
      </c>
      <c r="B14" s="168" t="s">
        <v>102</v>
      </c>
      <c r="C14" s="169" t="s">
        <v>103</v>
      </c>
      <c r="D14" s="169" t="s">
        <v>104</v>
      </c>
      <c r="E14" s="168" t="s">
        <v>105</v>
      </c>
      <c r="F14" s="277" t="s">
        <v>106</v>
      </c>
      <c r="G14" s="278"/>
      <c r="H14" s="170" t="s">
        <v>107</v>
      </c>
      <c r="I14" s="168" t="s">
        <v>108</v>
      </c>
      <c r="J14" s="279" t="s">
        <v>109</v>
      </c>
      <c r="K14" s="280"/>
      <c r="L14" s="281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4.1" customHeight="1" x14ac:dyDescent="0.25">
      <c r="A15" s="171" t="s">
        <v>110</v>
      </c>
      <c r="B15" s="172"/>
      <c r="C15" s="172"/>
      <c r="D15" s="172"/>
      <c r="E15" s="172"/>
      <c r="F15" s="172"/>
      <c r="G15" s="172"/>
      <c r="H15" s="172"/>
      <c r="I15" s="173"/>
      <c r="J15" s="261" t="s">
        <v>111</v>
      </c>
      <c r="K15" s="262"/>
      <c r="L15" s="263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5" customHeight="1" x14ac:dyDescent="0.25">
      <c r="A16" s="174"/>
      <c r="B16" s="175"/>
      <c r="C16" s="176"/>
      <c r="D16" s="177"/>
      <c r="E16" s="178"/>
      <c r="F16" s="257"/>
      <c r="G16" s="258"/>
      <c r="H16" s="178"/>
      <c r="I16" s="179"/>
      <c r="J16" s="264"/>
      <c r="K16" s="265"/>
      <c r="L16" s="26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 customHeight="1" x14ac:dyDescent="0.25">
      <c r="A17" s="174"/>
      <c r="B17" s="175"/>
      <c r="C17" s="176"/>
      <c r="D17" s="177"/>
      <c r="E17" s="178"/>
      <c r="F17" s="257"/>
      <c r="G17" s="258"/>
      <c r="H17" s="178"/>
      <c r="I17" s="179"/>
      <c r="J17" s="264"/>
      <c r="K17" s="265"/>
      <c r="L17" s="266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 customHeight="1" x14ac:dyDescent="0.25">
      <c r="A18" s="174"/>
      <c r="B18" s="175"/>
      <c r="C18" s="176"/>
      <c r="D18" s="177"/>
      <c r="E18" s="178"/>
      <c r="F18" s="257"/>
      <c r="G18" s="258"/>
      <c r="H18" s="178"/>
      <c r="I18" s="179"/>
      <c r="J18" s="264"/>
      <c r="K18" s="265"/>
      <c r="L18" s="266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 customHeight="1" x14ac:dyDescent="0.25">
      <c r="A19" s="174"/>
      <c r="B19" s="175"/>
      <c r="C19" s="176"/>
      <c r="D19" s="177"/>
      <c r="E19" s="178"/>
      <c r="F19" s="257"/>
      <c r="G19" s="258"/>
      <c r="H19" s="178"/>
      <c r="I19" s="179"/>
      <c r="J19" s="264"/>
      <c r="K19" s="265"/>
      <c r="L19" s="266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 customHeight="1" x14ac:dyDescent="0.25">
      <c r="A20" s="180" t="s">
        <v>112</v>
      </c>
      <c r="B20" s="181"/>
      <c r="C20" s="182"/>
      <c r="D20" s="182"/>
      <c r="E20" s="181"/>
      <c r="F20" s="181"/>
      <c r="G20" s="181"/>
      <c r="H20" s="181"/>
      <c r="I20" s="183"/>
      <c r="J20" s="264"/>
      <c r="K20" s="265"/>
      <c r="L20" s="266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customHeight="1" x14ac:dyDescent="0.25">
      <c r="A21" s="184"/>
      <c r="B21" s="175"/>
      <c r="C21" s="176"/>
      <c r="D21" s="177"/>
      <c r="E21" s="178"/>
      <c r="F21" s="257"/>
      <c r="G21" s="258"/>
      <c r="H21" s="178"/>
      <c r="I21" s="179"/>
      <c r="J21" s="264"/>
      <c r="K21" s="265"/>
      <c r="L21" s="266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customHeight="1" x14ac:dyDescent="0.25">
      <c r="A22" s="184"/>
      <c r="B22" s="175"/>
      <c r="C22" s="176"/>
      <c r="D22" s="177"/>
      <c r="E22" s="178"/>
      <c r="F22" s="257"/>
      <c r="G22" s="258"/>
      <c r="H22" s="178"/>
      <c r="I22" s="179"/>
      <c r="J22" s="264"/>
      <c r="K22" s="265"/>
      <c r="L22" s="266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" customHeight="1" x14ac:dyDescent="0.25">
      <c r="A23" s="184"/>
      <c r="B23" s="175"/>
      <c r="C23" s="176"/>
      <c r="D23" s="177"/>
      <c r="E23" s="178"/>
      <c r="F23" s="257"/>
      <c r="G23" s="258"/>
      <c r="H23" s="178"/>
      <c r="I23" s="179"/>
      <c r="J23" s="264"/>
      <c r="K23" s="265"/>
      <c r="L23" s="266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 customHeight="1" x14ac:dyDescent="0.25">
      <c r="A24" s="184"/>
      <c r="B24" s="175"/>
      <c r="C24" s="176"/>
      <c r="D24" s="177"/>
      <c r="E24" s="178"/>
      <c r="F24" s="257"/>
      <c r="G24" s="258"/>
      <c r="H24" s="178"/>
      <c r="I24" s="179"/>
      <c r="J24" s="264"/>
      <c r="K24" s="265"/>
      <c r="L24" s="266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 customHeight="1" x14ac:dyDescent="0.25">
      <c r="A25" s="184"/>
      <c r="B25" s="175"/>
      <c r="C25" s="176"/>
      <c r="D25" s="177"/>
      <c r="E25" s="178"/>
      <c r="F25" s="257"/>
      <c r="G25" s="258"/>
      <c r="H25" s="178"/>
      <c r="I25" s="179"/>
      <c r="J25" s="264"/>
      <c r="K25" s="265"/>
      <c r="L25" s="266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5" customHeight="1" x14ac:dyDescent="0.25">
      <c r="A26" s="184"/>
      <c r="B26" s="175"/>
      <c r="C26" s="176"/>
      <c r="D26" s="177"/>
      <c r="E26" s="178"/>
      <c r="F26" s="257"/>
      <c r="G26" s="258"/>
      <c r="H26" s="178"/>
      <c r="I26" s="179"/>
      <c r="J26" s="264"/>
      <c r="K26" s="265"/>
      <c r="L26" s="26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" customHeight="1" thickBot="1" x14ac:dyDescent="0.3">
      <c r="A27" s="185"/>
      <c r="B27" s="186"/>
      <c r="C27" s="187"/>
      <c r="D27" s="188"/>
      <c r="E27" s="189"/>
      <c r="F27" s="259"/>
      <c r="G27" s="260"/>
      <c r="H27" s="189"/>
      <c r="I27" s="190"/>
      <c r="J27" s="267"/>
      <c r="K27" s="268"/>
      <c r="L27" s="269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9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8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7.10000000000000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2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2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</sheetData>
  <protectedRanges>
    <protectedRange sqref="F3:G3 L7:L9 F11:G11 B7:B8 I6 H7:H8 L11 A32:I33 A19:I19 A21:I27 A30:I30 F16:G17 I16:I17 A16:A18 F18:I18" name="Allowable Changes"/>
    <protectedRange sqref="H13" name="Allowable Changes_8"/>
    <protectedRange sqref="B6 E6 D13 B13 H16:H17 B16:E18" name="Allowable Changes_1"/>
    <protectedRange sqref="K6" name="Allowable Changes_1_1_1"/>
  </protectedRanges>
  <mergeCells count="34">
    <mergeCell ref="B10:C10"/>
    <mergeCell ref="E10:F10"/>
    <mergeCell ref="H10:L10"/>
    <mergeCell ref="J1:K1"/>
    <mergeCell ref="J4:L4"/>
    <mergeCell ref="C5:E5"/>
    <mergeCell ref="F5:I5"/>
    <mergeCell ref="J5:K5"/>
    <mergeCell ref="C6:E6"/>
    <mergeCell ref="F6:I6"/>
    <mergeCell ref="J6:K6"/>
    <mergeCell ref="B7:E7"/>
    <mergeCell ref="G7:J7"/>
    <mergeCell ref="B9:C9"/>
    <mergeCell ref="E9:F9"/>
    <mergeCell ref="I9:J9"/>
    <mergeCell ref="C12:D12"/>
    <mergeCell ref="I12:J12"/>
    <mergeCell ref="F13:H13"/>
    <mergeCell ref="J13:K13"/>
    <mergeCell ref="F14:G14"/>
    <mergeCell ref="J14:L14"/>
    <mergeCell ref="F26:G26"/>
    <mergeCell ref="F27:G27"/>
    <mergeCell ref="J15:L27"/>
    <mergeCell ref="F16:G16"/>
    <mergeCell ref="F17:G17"/>
    <mergeCell ref="F18:G18"/>
    <mergeCell ref="F19:G19"/>
    <mergeCell ref="F21:G21"/>
    <mergeCell ref="F22:G22"/>
    <mergeCell ref="F23:G23"/>
    <mergeCell ref="F24:G24"/>
    <mergeCell ref="F25:G25"/>
  </mergeCells>
  <printOptions horizontalCentered="1"/>
  <pageMargins left="0" right="0" top="0.25" bottom="0.25" header="0" footer="0"/>
  <pageSetup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E2D3-A91D-4F6B-B4F6-5EA9AA71107A}">
  <sheetPr codeName="Sheet5"/>
  <dimension ref="A1:A2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Chargeout Form</vt:lpstr>
      <vt:lpstr>BUDGET ENTRY</vt:lpstr>
      <vt:lpstr>CHARGE OUT SHEET</vt:lpstr>
      <vt:lpstr>PAYROLL REALLOCATION</vt:lpstr>
      <vt:lpstr>Data Valiadation</vt:lpstr>
      <vt:lpstr>'Chargeout Form'!Print_Area</vt:lpstr>
      <vt:lpstr>'PAYROLL REALLOCATION'!Print_Area</vt:lpstr>
    </vt:vector>
  </TitlesOfParts>
  <Company>Colorado School of Mines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Steiner</dc:creator>
  <cp:lastModifiedBy>Frederick Deschenes</cp:lastModifiedBy>
  <cp:lastPrinted>2019-11-20T18:13:06Z</cp:lastPrinted>
  <dcterms:created xsi:type="dcterms:W3CDTF">2001-03-14T18:25:10Z</dcterms:created>
  <dcterms:modified xsi:type="dcterms:W3CDTF">2020-10-15T16:03:07Z</dcterms:modified>
</cp:coreProperties>
</file>